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BW36" i="9"/>
  <c r="AM36" i="9"/>
  <c r="BW35" i="9"/>
  <c r="AM35" i="9"/>
  <c r="C35" i="9"/>
  <c r="C36" i="9" s="1"/>
  <c r="BW34" i="9"/>
  <c r="C34" i="9"/>
  <c r="CO34" i="9" l="1"/>
  <c r="CO35" i="9" s="1"/>
  <c r="CO36" i="9" s="1"/>
  <c r="CO37" i="9" s="1"/>
  <c r="AM34" i="9"/>
  <c r="BE34" i="9"/>
  <c r="BE35" i="9" s="1"/>
  <c r="BE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<sst xmlns="http://schemas.openxmlformats.org/spreadsheetml/2006/main" count="992" uniqueCount="554">
  <si>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</si>
  <si>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</si>
  <si>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</si>
  <si>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</si>
  <si>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</si>
  <si>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</si>
  <si>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</si>
  <si>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</si>
  <si>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</si>
  <si>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</si>
  <si>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</si>
  <si>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</si>
  <si>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</si>
  <si>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</si>
  <si>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</si>
  <si>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</si>
  <si>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</si>
  <si>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</si>
  <si>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</si>
  <si>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</si>
  <si>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</si>
  <si>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</si>
  <si>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</si>
  <si>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</si>
  <si>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</si>
  <si>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</si>
  <si>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</si>
  <si>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</si>
  <si>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</si>
  <si>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</si>
  <si>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</si>
  <si>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</si>
  <si>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</si>
  <si>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</si>
  <si>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</si>
  <si>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</si>
  <si>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</si>
  <si>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</si>
  <si>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</si>
  <si>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</si>
  <si>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</si>
  <si>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</si>
  <si>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</si>
  <si>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</si>
  <si>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</si>
  <si>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</si>
  <si>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</si>
  <si>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</si>
  <si>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</si>
  <si>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</si>
  <si>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</si>
  <si>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</si>
  <si>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</si>
  <si>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</si>
  <si>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</si>
  <si>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</si>
  <si>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</si>
  <si>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</si>
  <si>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</si>
  <si>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</si>
  <si>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</si>
  <si>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</si>
  <si>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</si>
  <si>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</si>
  <si>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</si>
  <si>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</si>
  <si>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</si>
  <si>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</si>
  <si>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</si>
  <si>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</si>
  <si>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</si>
  <si>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</si>
  <si>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</si>
  <si>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</si>
  <si>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</si>
  <si>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</si>
  <si>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</si>
  <si>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</si>
  <si>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</si>
  <si>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</si>
  <si>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</si>
  <si>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</si>
  <si>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</si>
  <si>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</si>
  <si>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</si>
  <si>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</si>
  <si>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</si>
  <si>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</si>
  <si>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</si>
  <si>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</si>
  <si>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</si>
  <si>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</si>
  <si>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</si>
  <si>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</si>
  <si>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</si>
  <si>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</si>
  <si>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</si>
  <si>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</si>
  <si>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</si>
  <si>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</si>
  <si>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</si>
  <si>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</si>
  <si>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</si>
  <si>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</si>
  <si>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</si>
  <si>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</si>
  <si>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</si>
  <si>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</si>
  <si>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</si>
  <si>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</si>
  <si>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</si>
  <si>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</si>
  <si>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</si>
  <si>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</si>
  <si>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</si>
  <si>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</si>
  <si>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</si>
  <si>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</si>
  <si>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</si>
  <si>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</si>
  <si>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</si>
  <si>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</si>
  <si>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</si>
  <si>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</si>
  <si>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</si>
  <si>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</si>
  <si>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</si>
  <si>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</si>
  <si>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</si>
  <si>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</si>
  <si>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</si>
  <si>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</si>
  <si>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</si>
  <si>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</si>
  <si>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</si>
  <si>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</si>
  <si>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</si>
  <si>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</si>
  <si>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</si>
  <si>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</si>
  <si>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</si>
  <si>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</si>
  <si>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</si>
  <si>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</si>
  <si>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</si>
  <si>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</si>
  <si>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</si>
  <si>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</si>
  <si>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</si>
  <si>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</si>
  <si>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</si>
  <si>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</si>
  <si>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</si>
  <si>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</si>
  <si>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</si>
  <si>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</si>
  <si>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</si>
  <si>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</si>
  <si>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</si>
  <si>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</si>
  <si>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</si>
  <si>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</si>
  <si>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</si>
  <si>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</si>
  <si>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</si>
  <si>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</si>
  <si>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</si>
  <si>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</si>
  <si>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</si>
  <si>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</si>
  <si>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</si>
  <si>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</si>
  <si>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</si>
  <si>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</si>
  <si>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</si>
  <si>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</si>
  <si>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</si>
  <si>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</si>
  <si>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</si>
  <si>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</si>
  <si>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</si>
  <si>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</si>
  <si>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</si>
  <si>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</si>
  <si>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</si>
  <si>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</si>
  <si>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</si>
  <si>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</si>
  <si>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</si>
  <si>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</si>
  <si>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</si>
  <si>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</si>
  <si>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</si>
  <si>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</si>
  <si>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沖縄県石垣市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</si>
  <si>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</si>
  <si>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</si>
  <si>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</si>
  <si>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</si>
  <si>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</si>
  <si>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</si>
  <si>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</si>
  <si>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</si>
  <si>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</si>
  <si>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</si>
  <si>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</si>
  <si>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</si>
  <si>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</si>
  <si>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</si>
  <si>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</si>
  <si>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</si>
  <si>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</si>
  <si>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</si>
  <si>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</si>
  <si>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</si>
  <si>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</si>
  <si>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</si>
  <si>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</si>
  <si>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</si>
  <si>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</si>
  <si>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</si>
  <si>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</si>
  <si>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</si>
  <si>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</si>
  <si>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</si>
  <si>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</si>
  <si>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</si>
  <si>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</si>
  <si>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</si>
  <si>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</si>
  <si>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</si>
  <si>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</si>
  <si>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</si>
  <si>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</si>
  <si>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</si>
  <si>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</si>
  <si>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</si>
  <si>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</si>
  <si>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</si>
  <si>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</si>
  <si>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</si>
  <si>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</si>
  <si>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</si>
  <si>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</si>
  <si>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</si>
  <si>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</si>
  <si>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</si>
  <si>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</si>
  <si>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</si>
  <si>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</si>
  <si>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</si>
  <si>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</si>
  <si>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</si>
  <si>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</si>
  <si>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</si>
  <si>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</si>
  <si>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</si>
  <si>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</si>
  <si>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</si>
  <si>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</si>
  <si>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</si>
  <si>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</si>
  <si>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</si>
  <si>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</si>
  <si>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</si>
  <si>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</si>
  <si>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</si>
  <si>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</si>
  <si>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</si>
  <si>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</si>
  <si>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</si>
  <si>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</si>
  <si>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</si>
  <si>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</si>
  <si>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</si>
  <si>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</si>
  <si>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</si>
  <si>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</si>
  <si>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</si>
  <si>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</si>
  <si>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</si>
  <si>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</si>
  <si>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</si>
  <si>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</si>
  <si>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</si>
  <si>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</si>
  <si>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</si>
  <si>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</si>
  <si>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</si>
  <si>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</si>
  <si>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</si>
  <si>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</si>
  <si>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</si>
  <si>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</si>
  <si>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</si>
  <si>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</si>
  <si>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</si>
  <si>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</si>
  <si>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</si>
  <si>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</si>
  <si>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</si>
  <si>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</si>
  <si>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</si>
  <si>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</si>
  <si>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</si>
  <si>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</si>
  <si>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</si>
  <si>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</si>
  <si>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</si>
  <si>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</si>
  <si>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</si>
  <si>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</si>
  <si>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</si>
  <si>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</si>
  <si>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</si>
  <si>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</si>
  <si>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</si>
  <si>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</si>
  <si>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港湾整備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</si>
  <si>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</si>
  <si>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</si>
  <si>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</si>
  <si>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</si>
  <si>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</si>
  <si>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</si>
  <si>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</si>
  <si>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</si>
  <si>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</si>
  <si>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</si>
  <si>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</si>
  <si>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</si>
  <si>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</si>
  <si>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</si>
  <si>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</si>
  <si>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</si>
  <si>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</si>
  <si>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</si>
  <si>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</si>
  <si>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</si>
  <si>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</si>
  <si>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</si>
  <si>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</si>
  <si>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</si>
  <si>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</si>
  <si>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</si>
  <si>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沖縄県石垣市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</si>
  <si>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</si>
  <si>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</si>
  <si>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</si>
  <si>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</si>
  <si>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</si>
  <si>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</si>
  <si>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</si>
  <si>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</si>
  <si>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</si>
  <si>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</si>
  <si>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</si>
  <si>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</si>
  <si>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</si>
  <si>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</si>
  <si>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</si>
  <si>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</si>
  <si>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</si>
  <si>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</si>
  <si>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</si>
  <si>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</si>
  <si>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港湾事業特別会計（普通会計）</t>
    <phoneticPr fontId="5"/>
  </si>
  <si>
    <t>石垣都市計画土地区画整理事業特別会計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</si>
  <si>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</si>
  <si>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</si>
  <si>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</si>
  <si>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</si>
  <si>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</si>
  <si>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</si>
  <si>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</si>
  <si>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</si>
  <si>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</si>
  <si>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</si>
  <si>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</si>
  <si>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</si>
  <si>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</si>
  <si>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</si>
  <si>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</si>
  <si>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</si>
  <si>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</si>
  <si>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</si>
  <si>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港湾事業特別会計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</si>
  <si>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</si>
  <si>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</si>
  <si>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</si>
  <si>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</si>
  <si>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</si>
  <si>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</si>
  <si>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</si>
  <si>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</si>
  <si>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</si>
  <si>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</si>
  <si>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</si>
  <si>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</si>
  <si>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</si>
  <si>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</si>
  <si>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</si>
  <si>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</si>
  <si>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</si>
  <si>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</si>
  <si>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</si>
  <si>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</si>
  <si>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</si>
  <si>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</si>
  <si>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</si>
  <si>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</si>
  <si>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</si>
  <si>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</si>
  <si>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</si>
  <si>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</si>
  <si>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</si>
  <si>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</si>
  <si>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</si>
  <si>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</si>
  <si>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</si>
  <si>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</si>
  <si>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</si>
  <si>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</si>
  <si>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</si>
  <si>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</si>
  <si>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</si>
  <si>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</si>
  <si>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</si>
  <si>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</si>
  <si>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</si>
  <si>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</si>
  <si>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</si>
  <si>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</si>
  <si>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</si>
  <si>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</si>
  <si>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</si>
  <si>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</si>
  <si>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</si>
  <si>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</si>
  <si>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</si>
  <si>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</si>
  <si>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</si>
  <si>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</si>
  <si>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</si>
  <si>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</si>
  <si>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</si>
  <si>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</si>
  <si>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</si>
  <si>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</si>
  <si>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</si>
  <si>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</si>
  <si>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</si>
  <si>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</si>
  <si>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</si>
  <si>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</si>
  <si>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</si>
  <si>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</si>
  <si>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</si>
  <si>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</si>
  <si>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</si>
  <si>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</si>
  <si>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</si>
  <si>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</si>
  <si>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</si>
  <si>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</si>
  <si>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</si>
  <si>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</si>
  <si>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</si>
  <si>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</si>
  <si>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</si>
  <si>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</si>
  <si>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</si>
  <si>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</si>
  <si>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</si>
  <si>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</si>
  <si>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</si>
  <si>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</si>
  <si>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</si>
  <si>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</si>
  <si>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</si>
  <si>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</si>
  <si>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</si>
  <si>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</si>
  <si>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</si>
  <si>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</si>
  <si>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</si>
  <si>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</si>
  <si>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</si>
  <si>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</si>
  <si>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</si>
  <si>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</si>
  <si>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</si>
  <si>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</si>
  <si>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</si>
  <si>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</si>
  <si>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</si>
  <si>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</si>
  <si>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</si>
  <si>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</si>
  <si>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</si>
  <si>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</si>
  <si>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</si>
  <si>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</si>
  <si>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</si>
  <si>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</si>
  <si>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</si>
  <si>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</si>
  <si>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</si>
  <si>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</si>
  <si>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</si>
  <si>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</si>
  <si>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</si>
  <si>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</si>
  <si>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</si>
  <si>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</si>
  <si>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</si>
  <si>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</si>
  <si>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</si>
  <si>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</si>
  <si>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</si>
  <si>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</si>
  <si>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</si>
  <si>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</si>
  <si>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</si>
  <si>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国民健康保険事業特別会計</t>
  </si>
  <si>
    <t>▲ 5.86</t>
  </si>
  <si>
    <t>▲ 5.31</t>
  </si>
  <si>
    <t>▲ 5.48</t>
  </si>
  <si>
    <t>▲ 5.14</t>
  </si>
  <si>
    <t>▲ 3.88</t>
  </si>
  <si>
    <t>水道事業会計</t>
  </si>
  <si>
    <t>一般会計</t>
  </si>
  <si>
    <t>港湾事業特別会計</t>
  </si>
  <si>
    <t>介護保険事業特別会計</t>
  </si>
  <si>
    <t>公共下水道事業特別会計</t>
  </si>
  <si>
    <t>農業集落排水事業特別会計</t>
  </si>
  <si>
    <t>石垣都市計画土地区画整理事業特別会計</t>
  </si>
  <si>
    <t>その他会計（赤字）</t>
  </si>
  <si>
    <t>▲ 0.00</t>
  </si>
  <si>
    <t>▲ 0.25</t>
  </si>
  <si>
    <t>▲ 0.03</t>
  </si>
  <si>
    <t>▲ 0.08</t>
  </si>
  <si>
    <t>その他会計（黒字）</t>
  </si>
  <si>
    <t>-</t>
    <phoneticPr fontId="2"/>
  </si>
  <si>
    <t>-</t>
    <phoneticPr fontId="2"/>
  </si>
  <si>
    <t>八重山食肉センター</t>
    <rPh sb="0" eb="3">
      <t>ヤエヤマ</t>
    </rPh>
    <rPh sb="3" eb="5">
      <t>ショクニク</t>
    </rPh>
    <phoneticPr fontId="2"/>
  </si>
  <si>
    <t>タウンマネジメント石垣</t>
    <rPh sb="9" eb="11">
      <t>イシガキ</t>
    </rPh>
    <phoneticPr fontId="2"/>
  </si>
  <si>
    <t>八重山漁業協同組合</t>
    <rPh sb="0" eb="3">
      <t>ヤエヤマ</t>
    </rPh>
    <rPh sb="3" eb="5">
      <t>ギョギョウ</t>
    </rPh>
    <rPh sb="5" eb="7">
      <t>キョウドウ</t>
    </rPh>
    <rPh sb="7" eb="9">
      <t>クミアイ</t>
    </rPh>
    <phoneticPr fontId="2"/>
  </si>
  <si>
    <t>沖縄県信用保証協会</t>
    <rPh sb="0" eb="3">
      <t>オキナワケン</t>
    </rPh>
    <rPh sb="3" eb="5">
      <t>シンヨウ</t>
    </rPh>
    <rPh sb="5" eb="7">
      <t>ホショウ</t>
    </rPh>
    <rPh sb="7" eb="9">
      <t>キョウカイ</t>
    </rPh>
    <phoneticPr fontId="2"/>
  </si>
  <si>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</si>
  <si>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</si>
  <si>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　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</si>
  <si>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八重山広域市町村圏事務組合　一般会計</t>
    <rPh sb="0" eb="3">
      <t>ヤエヤマ</t>
    </rPh>
    <rPh sb="3" eb="5">
      <t>コウイキ</t>
    </rPh>
    <rPh sb="5" eb="8">
      <t>シチョウソン</t>
    </rPh>
    <rPh sb="8" eb="9">
      <t>ケン</t>
    </rPh>
    <rPh sb="9" eb="11">
      <t>ジム</t>
    </rPh>
    <rPh sb="11" eb="13">
      <t>クミアイ</t>
    </rPh>
    <rPh sb="14" eb="16">
      <t>イッパン</t>
    </rPh>
    <rPh sb="16" eb="18">
      <t>カイケイ</t>
    </rPh>
    <phoneticPr fontId="2"/>
  </si>
  <si>
    <t>沖縄県市町村自治会館管理組合　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</si>
</sst>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83928</c:v>
                </c:pt>
                <c:pt idx="1">
                  <c:v>57903</c:v>
                </c:pt>
                <c:pt idx="2">
                  <c:v>70026</c:v>
                </c:pt>
                <c:pt idx="3">
                  <c:v>84564</c:v>
                </c:pt>
                <c:pt idx="4">
                  <c:v>75142</c:v>
                </c:pt>
              </c:numCache>
            </c:numRef>
          </c:val>
          <c:smooth val="0"/>
        </c:ser>
        <c:dLbls>
          <c:showLegendKey val="0"/>
          <c:showVal val="0"/>
          <c:showCatName val="0"/>
          <c:showSerName val="0"/>
          <c:showPercent val="0"/>
          <c:showBubbleSize val="0"/>
        </c:dLbls>
        <c:marker val="1"/>
        <c:smooth val="0"/>
        <c:axId val="84427904"/>
        <c:axId val="84429824"/>
      </c:lineChart>
      <c:catAx>
        <c:axId val="84427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429824"/>
        <c:crosses val="autoZero"/>
        <c:auto val="1"/>
        <c:lblAlgn val="ctr"/>
        <c:lblOffset val="100"/>
        <c:tickLblSkip val="1"/>
        <c:tickMarkSkip val="1"/>
        <c:noMultiLvlLbl val="0"/>
      </c:catAx>
      <c:valAx>
        <c:axId val="84429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42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3.11</c:v>
                </c:pt>
                <c:pt idx="1">
                  <c:v>3.77</c:v>
                </c:pt>
                <c:pt idx="2">
                  <c:v>4.59</c:v>
                </c:pt>
                <c:pt idx="3">
                  <c:v>5.05</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12.39</c:v>
                </c:pt>
                <c:pt idx="1">
                  <c:v>14.09</c:v>
                </c:pt>
                <c:pt idx="2">
                  <c:v>13.89</c:v>
                </c:pt>
                <c:pt idx="3">
                  <c:v>15.8</c:v>
                </c:pt>
                <c:pt idx="4">
                  <c:v>18.57</c:v>
                </c:pt>
              </c:numCache>
            </c:numRef>
          </c:val>
        </c:ser>
        <c:dLbls>
          <c:showLegendKey val="0"/>
          <c:showVal val="0"/>
          <c:showCatName val="0"/>
          <c:showSerName val="0"/>
          <c:showPercent val="0"/>
          <c:showBubbleSize val="0"/>
        </c:dLbls>
        <c:gapWidth val="250"/>
        <c:overlap val="100"/>
        <c:axId val="85754624"/>
        <c:axId val="8575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2.3199999999999998</c:v>
                </c:pt>
                <c:pt idx="1">
                  <c:v>2.68</c:v>
                </c:pt>
                <c:pt idx="2">
                  <c:v>0.93</c:v>
                </c:pt>
                <c:pt idx="3">
                  <c:v>3.22</c:v>
                </c:pt>
                <c:pt idx="4">
                  <c:v>0.91</c:v>
                </c:pt>
              </c:numCache>
            </c:numRef>
          </c:val>
          <c:smooth val="0"/>
        </c:ser>
        <c:dLbls>
          <c:showLegendKey val="0"/>
          <c:showVal val="0"/>
          <c:showCatName val="0"/>
          <c:showSerName val="0"/>
          <c:showPercent val="0"/>
          <c:showBubbleSize val="0"/>
        </c:dLbls>
        <c:marker val="1"/>
        <c:smooth val="0"/>
        <c:axId val="85754624"/>
        <c:axId val="85756544"/>
      </c:lineChart>
      <c:catAx>
        <c:axId val="857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756544"/>
        <c:crosses val="autoZero"/>
        <c:auto val="1"/>
        <c:lblAlgn val="ctr"/>
        <c:lblOffset val="100"/>
        <c:tickLblSkip val="1"/>
        <c:tickMarkSkip val="1"/>
        <c:noMultiLvlLbl val="0"/>
      </c:catAx>
      <c:valAx>
        <c:axId val="8575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5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0.21</c:v>
                </c:pt>
                <c:pt idx="2">
                  <c:v>#N/A</c:v>
                </c:pt>
                <c:pt idx="3">
                  <c:v>0.04</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0.25</c:v>
                </c:pt>
                <c:pt idx="3">
                  <c:v>#N/A</c:v>
                </c:pt>
                <c:pt idx="4">
                  <c:v>0.03</c:v>
                </c:pt>
                <c:pt idx="5">
                  <c:v>#N/A</c:v>
                </c:pt>
                <c:pt idx="6">
                  <c:v>0.08</c:v>
                </c:pt>
                <c:pt idx="7">
                  <c:v>#N/A</c:v>
                </c:pt>
                <c:pt idx="8">
                  <c:v>0</c:v>
                </c:pt>
                <c:pt idx="9">
                  <c:v>0</c:v>
                </c:pt>
              </c:numCache>
            </c:numRef>
          </c:val>
        </c:ser>
        <c:ser>
          <c:idx val="2"/>
          <c:order val="2"/>
          <c:tx>
            <c:strRef>
              <c:f>データシート!$A$29</c:f>
              <c:strCache>
                <c:ptCount val="1"/>
                <c:pt idx="0">
                  <c:v>石垣都市計画土地区画整理事業特別会計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0.02</c:v>
                </c:pt>
                <c:pt idx="4">
                  <c:v>#N/A</c:v>
                </c:pt>
                <c:pt idx="5">
                  <c:v>0.01</c:v>
                </c:pt>
                <c:pt idx="6">
                  <c:v>#N/A</c:v>
                </c:pt>
                <c:pt idx="7">
                  <c:v>0.01</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0.05</c:v>
                </c:pt>
                <c:pt idx="6">
                  <c:v>#N/A</c:v>
                </c:pt>
                <c:pt idx="7">
                  <c:v>0.04</c:v>
                </c:pt>
                <c:pt idx="8">
                  <c:v>#N/A</c:v>
                </c:pt>
                <c:pt idx="9">
                  <c:v>0.04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0.14000000000000001</c:v>
                </c:pt>
                <c:pt idx="4">
                  <c:v>#N/A</c:v>
                </c:pt>
                <c:pt idx="5">
                  <c:v>0.14000000000000001</c:v>
                </c:pt>
                <c:pt idx="6">
                  <c:v>#N/A</c:v>
                </c:pt>
                <c:pt idx="7">
                  <c:v>0.09</c:v>
                </c:pt>
                <c:pt idx="8">
                  <c:v>#N/A</c:v>
                </c:pt>
                <c:pt idx="9">
                  <c:v>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0.63</c:v>
                </c:pt>
                <c:pt idx="2">
                  <c:v>#N/A</c:v>
                </c:pt>
                <c:pt idx="3">
                  <c:v>0.49</c:v>
                </c:pt>
                <c:pt idx="4">
                  <c:v>#N/A</c:v>
                </c:pt>
                <c:pt idx="5">
                  <c:v>0.28000000000000003</c:v>
                </c:pt>
                <c:pt idx="6">
                  <c:v>#N/A</c:v>
                </c:pt>
                <c:pt idx="7">
                  <c:v>0.36</c:v>
                </c:pt>
                <c:pt idx="8">
                  <c:v>#N/A</c:v>
                </c:pt>
                <c:pt idx="9">
                  <c:v>0.67</c:v>
                </c:pt>
              </c:numCache>
            </c:numRef>
          </c:val>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0.41</c:v>
                </c:pt>
                <c:pt idx="4">
                  <c:v>#N/A</c:v>
                </c:pt>
                <c:pt idx="5">
                  <c:v>0.38</c:v>
                </c:pt>
                <c:pt idx="6">
                  <c:v>#N/A</c:v>
                </c:pt>
                <c:pt idx="7">
                  <c:v>0.67</c:v>
                </c:pt>
                <c:pt idx="8">
                  <c:v>#N/A</c:v>
                </c:pt>
                <c:pt idx="9">
                  <c:v>0.79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3.04</c:v>
                </c:pt>
                <c:pt idx="2">
                  <c:v>#N/A</c:v>
                </c:pt>
                <c:pt idx="3">
                  <c:v>3.99</c:v>
                </c:pt>
                <c:pt idx="4">
                  <c:v>#N/A</c:v>
                </c:pt>
                <c:pt idx="5">
                  <c:v>4.6100000000000003</c:v>
                </c:pt>
                <c:pt idx="6">
                  <c:v>#N/A</c:v>
                </c:pt>
                <c:pt idx="7">
                  <c:v>5.1100000000000003</c:v>
                </c:pt>
                <c:pt idx="8">
                  <c:v>#N/A</c:v>
                </c:pt>
                <c:pt idx="9">
                  <c:v>3.25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10.93</c:v>
                </c:pt>
                <c:pt idx="2">
                  <c:v>#N/A</c:v>
                </c:pt>
                <c:pt idx="3">
                  <c:v>9.69</c:v>
                </c:pt>
                <c:pt idx="4">
                  <c:v>#N/A</c:v>
                </c:pt>
                <c:pt idx="5">
                  <c:v>10.11</c:v>
                </c:pt>
                <c:pt idx="6">
                  <c:v>#N/A</c:v>
                </c:pt>
                <c:pt idx="7">
                  <c:v>10.65</c:v>
                </c:pt>
                <c:pt idx="8">
                  <c:v>#N/A</c:v>
                </c:pt>
                <c:pt idx="9">
                  <c:v>4.95</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5.86</c:v>
                </c:pt>
                <c:pt idx="1">
                  <c:v>#N/A</c:v>
                </c:pt>
                <c:pt idx="2">
                  <c:v>5.31</c:v>
                </c:pt>
                <c:pt idx="3">
                  <c:v>#N/A</c:v>
                </c:pt>
                <c:pt idx="4">
                  <c:v>5.48</c:v>
                </c:pt>
                <c:pt idx="5">
                  <c:v>#N/A</c:v>
                </c:pt>
                <c:pt idx="6">
                  <c:v>5.14</c:v>
                </c:pt>
                <c:pt idx="7">
                  <c:v>#N/A</c:v>
                </c:pt>
                <c:pt idx="8">
                  <c:v>3.88</c:v>
                </c:pt>
                <c:pt idx="9">
                  <c:v>#N/A</c:v>
                </c:pt>
              </c:numCache>
            </c:numRef>
          </c:val>
        </c:ser>
        <c:dLbls>
          <c:showLegendKey val="0"/>
          <c:showVal val="0"/>
          <c:showCatName val="0"/>
          <c:showSerName val="0"/>
          <c:showPercent val="0"/>
          <c:showBubbleSize val="0"/>
        </c:dLbls>
        <c:gapWidth val="150"/>
        <c:overlap val="100"/>
        <c:axId val="91433984"/>
        <c:axId val="91448064"/>
      </c:barChart>
      <c:catAx>
        <c:axId val="914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48064"/>
        <c:crosses val="autoZero"/>
        <c:auto val="1"/>
        <c:lblAlgn val="ctr"/>
        <c:lblOffset val="100"/>
        <c:tickLblSkip val="1"/>
        <c:tickMarkSkip val="1"/>
        <c:noMultiLvlLbl val="0"/>
      </c:catAx>
      <c:valAx>
        <c:axId val="9144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3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1451</c:v>
                </c:pt>
                <c:pt idx="5">
                  <c:v>1477</c:v>
                </c:pt>
                <c:pt idx="8">
                  <c:v>1490</c:v>
                </c:pt>
                <c:pt idx="11">
                  <c:v>1507</c:v>
                </c:pt>
                <c:pt idx="14">
                  <c:v>1600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31</c:v>
                </c:pt>
                <c:pt idx="3">
                  <c:v>31</c:v>
                </c:pt>
                <c:pt idx="6">
                  <c:v>31</c:v>
                </c:pt>
                <c:pt idx="9">
                  <c:v>31</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237</c:v>
                </c:pt>
                <c:pt idx="3">
                  <c:v>309</c:v>
                </c:pt>
                <c:pt idx="6">
                  <c:v>316</c:v>
                </c:pt>
                <c:pt idx="9">
                  <c:v>303</c:v>
                </c:pt>
                <c:pt idx="12">
                  <c:v>270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2377</c:v>
                </c:pt>
                <c:pt idx="3">
                  <c:v>2387</c:v>
                </c:pt>
                <c:pt idx="6">
                  <c:v>2342</c:v>
                </c:pt>
                <c:pt idx="9">
                  <c:v>2193</c:v>
                </c:pt>
                <c:pt idx="12">
                  <c:v>2193</c:v>
                </c:pt>
              </c:numCache>
            </c:numRef>
          </c:val>
        </c:ser>
        <c:dLbls>
          <c:showLegendKey val="0"/>
          <c:showVal val="0"/>
          <c:showCatName val="0"/>
          <c:showSerName val="0"/>
          <c:showPercent val="0"/>
          <c:showBubbleSize val="0"/>
        </c:dLbls>
        <c:gapWidth val="100"/>
        <c:overlap val="100"/>
        <c:axId val="91835008"/>
        <c:axId val="9184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1196</c:v>
                </c:pt>
                <c:pt idx="2">
                  <c:v>#N/A</c:v>
                </c:pt>
                <c:pt idx="3">
                  <c:v>#N/A</c:v>
                </c:pt>
                <c:pt idx="4">
                  <c:v>1251</c:v>
                </c:pt>
                <c:pt idx="5">
                  <c:v>#N/A</c:v>
                </c:pt>
                <c:pt idx="6">
                  <c:v>#N/A</c:v>
                </c:pt>
                <c:pt idx="7">
                  <c:v>1199</c:v>
                </c:pt>
                <c:pt idx="8">
                  <c:v>#N/A</c:v>
                </c:pt>
                <c:pt idx="9">
                  <c:v>#N/A</c:v>
                </c:pt>
                <c:pt idx="10">
                  <c:v>1020</c:v>
                </c:pt>
                <c:pt idx="11">
                  <c:v>#N/A</c:v>
                </c:pt>
                <c:pt idx="12">
                  <c:v>#N/A</c:v>
                </c:pt>
                <c:pt idx="13">
                  <c:v>894</c:v>
                </c:pt>
                <c:pt idx="14">
                  <c:v>#N/A</c:v>
                </c:pt>
              </c:numCache>
            </c:numRef>
          </c:val>
          <c:smooth val="0"/>
        </c:ser>
        <c:dLbls>
          <c:showLegendKey val="0"/>
          <c:showVal val="0"/>
          <c:showCatName val="0"/>
          <c:showSerName val="0"/>
          <c:showPercent val="0"/>
          <c:showBubbleSize val="0"/>
        </c:dLbls>
        <c:marker val="1"/>
        <c:smooth val="0"/>
        <c:axId val="91835008"/>
        <c:axId val="91845376"/>
      </c:lineChart>
      <c:catAx>
        <c:axId val="9183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45376"/>
        <c:crosses val="autoZero"/>
        <c:auto val="1"/>
        <c:lblAlgn val="ctr"/>
        <c:lblOffset val="100"/>
        <c:tickLblSkip val="1"/>
        <c:tickMarkSkip val="1"/>
        <c:noMultiLvlLbl val="0"/>
      </c:catAx>
      <c:valAx>
        <c:axId val="9184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3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14792</c:v>
                </c:pt>
                <c:pt idx="5">
                  <c:v>14929</c:v>
                </c:pt>
                <c:pt idx="8">
                  <c:v>15269</c:v>
                </c:pt>
                <c:pt idx="11">
                  <c:v>15837</c:v>
                </c:pt>
                <c:pt idx="14">
                  <c:v>15706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511</c:v>
                </c:pt>
                <c:pt idx="5">
                  <c:v>519</c:v>
                </c:pt>
                <c:pt idx="8">
                  <c:v>597</c:v>
                </c:pt>
                <c:pt idx="11">
                  <c:v>503</c:v>
                </c:pt>
                <c:pt idx="14">
                  <c:v>464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2764</c:v>
                </c:pt>
                <c:pt idx="5">
                  <c:v>3068</c:v>
                </c:pt>
                <c:pt idx="8">
                  <c:v>3159</c:v>
                </c:pt>
                <c:pt idx="11">
                  <c:v>3724</c:v>
                </c:pt>
                <c:pt idx="14">
                  <c:v>4265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60</c:v>
                </c:pt>
                <c:pt idx="3">
                  <c:v>160</c:v>
                </c:pt>
                <c:pt idx="6">
                  <c:v>151</c:v>
                </c:pt>
                <c:pt idx="9">
                  <c:v>93</c:v>
                </c:pt>
                <c:pt idx="12">
                  <c:v>96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3121</c:v>
                </c:pt>
                <c:pt idx="3">
                  <c:v>2982</c:v>
                </c:pt>
                <c:pt idx="6">
                  <c:v>2840</c:v>
                </c:pt>
                <c:pt idx="9">
                  <c:v>2193</c:v>
                </c:pt>
                <c:pt idx="12">
                  <c:v>1542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4354</c:v>
                </c:pt>
                <c:pt idx="3">
                  <c:v>4435</c:v>
                </c:pt>
                <c:pt idx="6">
                  <c:v>4471</c:v>
                </c:pt>
                <c:pt idx="9">
                  <c:v>4774</c:v>
                </c:pt>
                <c:pt idx="12">
                  <c:v>4391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173</c:v>
                </c:pt>
                <c:pt idx="3">
                  <c:v>128</c:v>
                </c:pt>
                <c:pt idx="6">
                  <c:v>326</c:v>
                </c:pt>
                <c:pt idx="9">
                  <c:v>67</c:v>
                </c:pt>
                <c:pt idx="12">
                  <c:v>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20808</c:v>
                </c:pt>
                <c:pt idx="3">
                  <c:v>20349</c:v>
                </c:pt>
                <c:pt idx="6">
                  <c:v>20432</c:v>
                </c:pt>
                <c:pt idx="9">
                  <c:v>21164</c:v>
                </c:pt>
                <c:pt idx="12">
                  <c:v>20943</c:v>
                </c:pt>
              </c:numCache>
            </c:numRef>
          </c:val>
        </c:ser>
        <c:dLbls>
          <c:showLegendKey val="0"/>
          <c:showVal val="0"/>
          <c:showCatName val="0"/>
          <c:showSerName val="0"/>
          <c:showPercent val="0"/>
          <c:showBubbleSize val="0"/>
        </c:dLbls>
        <c:gapWidth val="100"/>
        <c:overlap val="100"/>
        <c:axId val="93319936"/>
        <c:axId val="9332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10448</c:v>
                </c:pt>
                <c:pt idx="2">
                  <c:v>#N/A</c:v>
                </c:pt>
                <c:pt idx="3">
                  <c:v>#N/A</c:v>
                </c:pt>
                <c:pt idx="4">
                  <c:v>9539</c:v>
                </c:pt>
                <c:pt idx="5">
                  <c:v>#N/A</c:v>
                </c:pt>
                <c:pt idx="6">
                  <c:v>#N/A</c:v>
                </c:pt>
                <c:pt idx="7">
                  <c:v>9195</c:v>
                </c:pt>
                <c:pt idx="8">
                  <c:v>#N/A</c:v>
                </c:pt>
                <c:pt idx="9">
                  <c:v>#N/A</c:v>
                </c:pt>
                <c:pt idx="10">
                  <c:v>8227</c:v>
                </c:pt>
                <c:pt idx="11">
                  <c:v>#N/A</c:v>
                </c:pt>
                <c:pt idx="12">
                  <c:v>#N/A</c:v>
                </c:pt>
                <c:pt idx="13">
                  <c:v>6571</c:v>
                </c:pt>
                <c:pt idx="14">
                  <c:v>#N/A</c:v>
                </c:pt>
              </c:numCache>
            </c:numRef>
          </c:val>
          <c:smooth val="0"/>
        </c:ser>
        <c:dLbls>
          <c:showLegendKey val="0"/>
          <c:showVal val="0"/>
          <c:showCatName val="0"/>
          <c:showSerName val="0"/>
          <c:showPercent val="0"/>
          <c:showBubbleSize val="0"/>
        </c:dLbls>
        <c:marker val="1"/>
        <c:smooth val="0"/>
        <c:axId val="93319936"/>
        <c:axId val="93321856"/>
      </c:lineChart>
      <c:catAx>
        <c:axId val="933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321856"/>
        <c:crosses val="autoZero"/>
        <c:auto val="1"/>
        <c:lblAlgn val="ctr"/>
        <c:lblOffset val="100"/>
        <c:tickLblSkip val="1"/>
        <c:tickMarkSkip val="1"/>
        <c:noMultiLvlLbl val="0"/>
      </c:catAx>
      <c:valAx>
        <c:axId val="933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48,927
48,662
229.27
25,314,873
24,662,055
429,670
13,067,564
20,942,605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２６年度財政力指数は</a:t>
          </a:r>
          <a:r>
            <a:rPr kumimoji="1" lang="en-US" altLang="ja-JP" sz="1300">
              <a:latin typeface="ＭＳ Ｐゴシック"/>
            </a:rPr>
            <a:t>0.37</a:t>
          </a:r>
          <a:r>
            <a:rPr kumimoji="1" lang="ja-JP" altLang="en-US" sz="1300">
              <a:latin typeface="ＭＳ Ｐゴシック"/>
            </a:rPr>
            <a:t>でここ数年間の数値と比較しても大きな変動はなく、依然として類似団体平均値</a:t>
          </a:r>
          <a:r>
            <a:rPr kumimoji="1" lang="en-US" altLang="ja-JP" sz="1300">
              <a:latin typeface="ＭＳ Ｐゴシック"/>
            </a:rPr>
            <a:t>0.41</a:t>
          </a:r>
          <a:r>
            <a:rPr kumimoji="1" lang="ja-JP" altLang="en-US" sz="1300">
              <a:latin typeface="ＭＳ Ｐゴシック"/>
            </a:rPr>
            <a:t>と比べても低い値のまま推移している。徴収体制を強化したことにより市税収入は年々増えてきているが、今後も引き続き歳入確保に努め、また、歳出については、事業の優先順位付けを行い、必要な事業の峻別をすることにより、歳出の削減を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7" name="直線コネクタ 66"/>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0" name="直線コネクタ 69"/>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3" name="直線コネクタ 72"/>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6" name="直線コネクタ 75"/>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6" name="円/楕円 85"/>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7"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8" name="円/楕円 87"/>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89" name="テキスト ボックス 88"/>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2" name="円/楕円 91"/>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3" name="テキスト ボックス 92"/>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２６年度経常収支比率は</a:t>
          </a:r>
          <a:r>
            <a:rPr kumimoji="1" lang="en-US" altLang="ja-JP" sz="1300">
              <a:latin typeface="ＭＳ Ｐゴシック"/>
            </a:rPr>
            <a:t>84.8</a:t>
          </a:r>
          <a:r>
            <a:rPr kumimoji="1" lang="ja-JP" altLang="en-US" sz="1300">
              <a:latin typeface="ＭＳ Ｐゴシック"/>
            </a:rPr>
            <a:t>％で前年度よりは若干改善されている。要因としては市税収入が伸びたことによる経常一般財源の増と人件費減による経常経費の減があげられる。類似団体平均</a:t>
          </a:r>
          <a:r>
            <a:rPr kumimoji="1" lang="en-US" altLang="ja-JP" sz="1300">
              <a:latin typeface="ＭＳ Ｐゴシック"/>
            </a:rPr>
            <a:t>90.1</a:t>
          </a:r>
          <a:r>
            <a:rPr kumimoji="1" lang="ja-JP" altLang="en-US" sz="1300">
              <a:latin typeface="ＭＳ Ｐゴシック"/>
            </a:rPr>
            <a:t>％、全国平均</a:t>
          </a:r>
          <a:r>
            <a:rPr kumimoji="1" lang="en-US" altLang="ja-JP" sz="1300">
              <a:latin typeface="ＭＳ Ｐゴシック"/>
            </a:rPr>
            <a:t>91.3</a:t>
          </a:r>
          <a:r>
            <a:rPr kumimoji="1" lang="ja-JP" altLang="en-US" sz="1300">
              <a:latin typeface="ＭＳ Ｐゴシック"/>
            </a:rPr>
            <a:t>％、沖縄県平均</a:t>
          </a:r>
          <a:r>
            <a:rPr kumimoji="1" lang="en-US" altLang="ja-JP" sz="1300">
              <a:latin typeface="ＭＳ Ｐゴシック"/>
            </a:rPr>
            <a:t>86.4</a:t>
          </a:r>
          <a:r>
            <a:rPr kumimoji="1" lang="ja-JP" altLang="en-US" sz="1300">
              <a:latin typeface="ＭＳ Ｐゴシック"/>
            </a:rPr>
            <a:t>％と比較しても低い数値ではあるが、今後も投資的経費の抑制により公債費を抑える、資格審査の適正化により扶助費の伸び率を抑える等、経常経費の削減に努める。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154577</xdr:rowOff>
    </xdr:from>
    <xdr:to>
      <xdr:col>7</xdr:col>
      <xdr:colOff>152400</xdr:colOff>
      <xdr:row>59</xdr:row>
      <xdr:rowOff>45176</xdr:rowOff>
    </xdr:to>
    <xdr:cxnSp macro="">
      <xdr:nvCxnSpPr>
        <xdr:cNvPr id="132" name="直線コネクタ 131"/>
        <xdr:cNvCxnSpPr/>
      </xdr:nvCxnSpPr>
      <xdr:spPr>
        <a:xfrm flipV="1">
          <a:off x="4114800" y="100986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45176</xdr:rowOff>
    </xdr:from>
    <xdr:to>
      <xdr:col>6</xdr:col>
      <xdr:colOff>0</xdr:colOff>
      <xdr:row>59</xdr:row>
      <xdr:rowOff>52070</xdr:rowOff>
    </xdr:to>
    <xdr:cxnSp macro="">
      <xdr:nvCxnSpPr>
        <xdr:cNvPr id="135" name="直線コネクタ 134"/>
        <xdr:cNvCxnSpPr/>
      </xdr:nvCxnSpPr>
      <xdr:spPr>
        <a:xfrm flipV="1">
          <a:off x="3225800" y="101607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115751</xdr:rowOff>
    </xdr:from>
    <xdr:to>
      <xdr:col>4</xdr:col>
      <xdr:colOff>482600</xdr:colOff>
      <xdr:row>59</xdr:row>
      <xdr:rowOff>52070</xdr:rowOff>
    </xdr:to>
    <xdr:cxnSp macro="">
      <xdr:nvCxnSpPr>
        <xdr:cNvPr id="138" name="直線コネクタ 137"/>
        <xdr:cNvCxnSpPr/>
      </xdr:nvCxnSpPr>
      <xdr:spPr>
        <a:xfrm>
          <a:off x="2336800" y="9888401"/>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115751</xdr:rowOff>
    </xdr:from>
    <xdr:to>
      <xdr:col>3</xdr:col>
      <xdr:colOff>279400</xdr:colOff>
      <xdr:row>58</xdr:row>
      <xdr:rowOff>54610</xdr:rowOff>
    </xdr:to>
    <xdr:cxnSp macro="">
      <xdr:nvCxnSpPr>
        <xdr:cNvPr id="141" name="直線コネクタ 140"/>
        <xdr:cNvCxnSpPr/>
      </xdr:nvCxnSpPr>
      <xdr:spPr>
        <a:xfrm flipV="1">
          <a:off x="1447800" y="988840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103777</xdr:rowOff>
    </xdr:from>
    <xdr:to>
      <xdr:col>7</xdr:col>
      <xdr:colOff>203200</xdr:colOff>
      <xdr:row>59</xdr:row>
      <xdr:rowOff>33927</xdr:rowOff>
    </xdr:to>
    <xdr:sp macro="" textlink="">
      <xdr:nvSpPr>
        <xdr:cNvPr id="151" name="円/楕円 150"/>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120304</xdr:rowOff>
    </xdr:from>
    <xdr:ext cx="762000" cy="259045"/>
    <xdr:sp macro="" textlink="">
      <xdr:nvSpPr>
        <xdr:cNvPr id="152" name="財政構造の弾力性該当値テキスト"/>
        <xdr:cNvSpPr txBox="1"/>
      </xdr:nvSpPr>
      <xdr:spPr>
        <a:xfrm>
          <a:off x="5041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165826</xdr:rowOff>
    </xdr:from>
    <xdr:to>
      <xdr:col>6</xdr:col>
      <xdr:colOff>50800</xdr:colOff>
      <xdr:row>59</xdr:row>
      <xdr:rowOff>95976</xdr:rowOff>
    </xdr:to>
    <xdr:sp macro="" textlink="">
      <xdr:nvSpPr>
        <xdr:cNvPr id="153" name="円/楕円 152"/>
        <xdr:cNvSpPr/>
      </xdr:nvSpPr>
      <xdr:spPr>
        <a:xfrm>
          <a:off x="4064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106153</xdr:rowOff>
    </xdr:from>
    <xdr:ext cx="736600" cy="259045"/>
    <xdr:sp macro="" textlink="">
      <xdr:nvSpPr>
        <xdr:cNvPr id="154" name="テキスト ボックス 153"/>
        <xdr:cNvSpPr txBox="1"/>
      </xdr:nvSpPr>
      <xdr:spPr>
        <a:xfrm>
          <a:off x="3733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1270</xdr:rowOff>
    </xdr:from>
    <xdr:to>
      <xdr:col>4</xdr:col>
      <xdr:colOff>533400</xdr:colOff>
      <xdr:row>59</xdr:row>
      <xdr:rowOff>102870</xdr:rowOff>
    </xdr:to>
    <xdr:sp macro="" textlink="">
      <xdr:nvSpPr>
        <xdr:cNvPr id="155" name="円/楕円 154"/>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113047</xdr:rowOff>
    </xdr:from>
    <xdr:ext cx="762000" cy="259045"/>
    <xdr:sp macro="" textlink="">
      <xdr:nvSpPr>
        <xdr:cNvPr id="156" name="テキスト ボックス 155"/>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64951</xdr:rowOff>
    </xdr:from>
    <xdr:to>
      <xdr:col>3</xdr:col>
      <xdr:colOff>330200</xdr:colOff>
      <xdr:row>57</xdr:row>
      <xdr:rowOff>166551</xdr:rowOff>
    </xdr:to>
    <xdr:sp macro="" textlink="">
      <xdr:nvSpPr>
        <xdr:cNvPr id="157" name="円/楕円 156"/>
        <xdr:cNvSpPr/>
      </xdr:nvSpPr>
      <xdr:spPr>
        <a:xfrm>
          <a:off x="2286000" y="98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5278</xdr:rowOff>
    </xdr:from>
    <xdr:ext cx="762000" cy="259045"/>
    <xdr:sp macro="" textlink="">
      <xdr:nvSpPr>
        <xdr:cNvPr id="158" name="テキスト ボックス 157"/>
        <xdr:cNvSpPr txBox="1"/>
      </xdr:nvSpPr>
      <xdr:spPr>
        <a:xfrm>
          <a:off x="1955800" y="960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3810</xdr:rowOff>
    </xdr:from>
    <xdr:to>
      <xdr:col>2</xdr:col>
      <xdr:colOff>127000</xdr:colOff>
      <xdr:row>58</xdr:row>
      <xdr:rowOff>105410</xdr:rowOff>
    </xdr:to>
    <xdr:sp macro="" textlink="">
      <xdr:nvSpPr>
        <xdr:cNvPr id="159" name="円/楕円 158"/>
        <xdr:cNvSpPr/>
      </xdr:nvSpPr>
      <xdr:spPr>
        <a:xfrm>
          <a:off x="1397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115587</xdr:rowOff>
    </xdr:from>
    <xdr:ext cx="762000" cy="259045"/>
    <xdr:sp macro="" textlink="">
      <xdr:nvSpPr>
        <xdr:cNvPr id="160" name="テキスト ボックス 159"/>
        <xdr:cNvSpPr txBox="1"/>
      </xdr:nvSpPr>
      <xdr:spPr>
        <a:xfrm>
          <a:off x="1066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H26</a:t>
          </a:r>
          <a:r>
            <a:rPr kumimoji="1" lang="ja-JP" altLang="en-US" sz="1300">
              <a:latin typeface="ＭＳ Ｐゴシック"/>
            </a:rPr>
            <a:t>年度人口</a:t>
          </a:r>
          <a:r>
            <a:rPr kumimoji="1" lang="en-US" altLang="ja-JP" sz="1300">
              <a:latin typeface="ＭＳ Ｐゴシック"/>
            </a:rPr>
            <a:t>1</a:t>
          </a:r>
          <a:r>
            <a:rPr kumimoji="1" lang="ja-JP" altLang="en-US" sz="1300">
              <a:latin typeface="ＭＳ Ｐゴシック"/>
            </a:rPr>
            <a:t>人当たり人件費・物件費は</a:t>
          </a:r>
          <a:r>
            <a:rPr kumimoji="1" lang="en-US" altLang="ja-JP" sz="1300">
              <a:latin typeface="ＭＳ Ｐゴシック"/>
            </a:rPr>
            <a:t>148,832</a:t>
          </a:r>
          <a:r>
            <a:rPr kumimoji="1" lang="ja-JP" altLang="en-US" sz="1300">
              <a:latin typeface="ＭＳ Ｐゴシック"/>
            </a:rPr>
            <a:t>円で前年度よりは下がったものの類似団体平均、全国平均、沖縄県平均と比べても高いまま推移している。要因としては沖縄振興特別推進交付金に係る委託費が大きい点、人口千人当たりの職員数が他団体と比べて多い点が挙げられる。物件費については、事業の見直しにより、委託費等の抑制を図り、人件費については、定員管理計画に基づいた適正な配置を行ったうえで抑制を図り、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9882</xdr:rowOff>
    </xdr:from>
    <xdr:to>
      <xdr:col>7</xdr:col>
      <xdr:colOff>152400</xdr:colOff>
      <xdr:row>83</xdr:row>
      <xdr:rowOff>31451</xdr:rowOff>
    </xdr:to>
    <xdr:cxnSp macro="">
      <xdr:nvCxnSpPr>
        <xdr:cNvPr id="192" name="直線コネクタ 191"/>
        <xdr:cNvCxnSpPr/>
      </xdr:nvCxnSpPr>
      <xdr:spPr>
        <a:xfrm flipV="1">
          <a:off x="4114800" y="14240232"/>
          <a:ext cx="8382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156607</xdr:rowOff>
    </xdr:from>
    <xdr:to>
      <xdr:col>6</xdr:col>
      <xdr:colOff>0</xdr:colOff>
      <xdr:row>83</xdr:row>
      <xdr:rowOff>31451</xdr:rowOff>
    </xdr:to>
    <xdr:cxnSp macro="">
      <xdr:nvCxnSpPr>
        <xdr:cNvPr id="195" name="直線コネクタ 194"/>
        <xdr:cNvCxnSpPr/>
      </xdr:nvCxnSpPr>
      <xdr:spPr>
        <a:xfrm>
          <a:off x="3225800" y="14215507"/>
          <a:ext cx="889000" cy="4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156607</xdr:rowOff>
    </xdr:from>
    <xdr:to>
      <xdr:col>4</xdr:col>
      <xdr:colOff>482600</xdr:colOff>
      <xdr:row>82</xdr:row>
      <xdr:rowOff>163714</xdr:rowOff>
    </xdr:to>
    <xdr:cxnSp macro="">
      <xdr:nvCxnSpPr>
        <xdr:cNvPr id="198" name="直線コネクタ 197"/>
        <xdr:cNvCxnSpPr/>
      </xdr:nvCxnSpPr>
      <xdr:spPr>
        <a:xfrm flipV="1">
          <a:off x="2336800" y="14215507"/>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154468</xdr:rowOff>
    </xdr:from>
    <xdr:to>
      <xdr:col>3</xdr:col>
      <xdr:colOff>279400</xdr:colOff>
      <xdr:row>82</xdr:row>
      <xdr:rowOff>163714</xdr:rowOff>
    </xdr:to>
    <xdr:cxnSp macro="">
      <xdr:nvCxnSpPr>
        <xdr:cNvPr id="201" name="直線コネクタ 200"/>
        <xdr:cNvCxnSpPr/>
      </xdr:nvCxnSpPr>
      <xdr:spPr>
        <a:xfrm>
          <a:off x="1447800" y="14213368"/>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130532</xdr:rowOff>
    </xdr:from>
    <xdr:to>
      <xdr:col>7</xdr:col>
      <xdr:colOff>203200</xdr:colOff>
      <xdr:row>83</xdr:row>
      <xdr:rowOff>60682</xdr:rowOff>
    </xdr:to>
    <xdr:sp macro="" textlink="">
      <xdr:nvSpPr>
        <xdr:cNvPr id="211" name="円/楕円 210"/>
        <xdr:cNvSpPr/>
      </xdr:nvSpPr>
      <xdr:spPr>
        <a:xfrm>
          <a:off x="4902200" y="141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147059</xdr:rowOff>
    </xdr:from>
    <xdr:ext cx="762000" cy="259045"/>
    <xdr:sp macro="" textlink="">
      <xdr:nvSpPr>
        <xdr:cNvPr id="212" name="人件費・物件費等の状況該当値テキスト"/>
        <xdr:cNvSpPr txBox="1"/>
      </xdr:nvSpPr>
      <xdr:spPr>
        <a:xfrm>
          <a:off x="5041900" y="140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148,832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152101</xdr:rowOff>
    </xdr:from>
    <xdr:to>
      <xdr:col>6</xdr:col>
      <xdr:colOff>50800</xdr:colOff>
      <xdr:row>83</xdr:row>
      <xdr:rowOff>82251</xdr:rowOff>
    </xdr:to>
    <xdr:sp macro="" textlink="">
      <xdr:nvSpPr>
        <xdr:cNvPr id="213" name="円/楕円 212"/>
        <xdr:cNvSpPr/>
      </xdr:nvSpPr>
      <xdr:spPr>
        <a:xfrm>
          <a:off x="4064000" y="142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67028</xdr:rowOff>
    </xdr:from>
    <xdr:ext cx="736600" cy="259045"/>
    <xdr:sp macro="" textlink="">
      <xdr:nvSpPr>
        <xdr:cNvPr id="214" name="テキスト ボックス 213"/>
        <xdr:cNvSpPr txBox="1"/>
      </xdr:nvSpPr>
      <xdr:spPr>
        <a:xfrm>
          <a:off x="3733800" y="1429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105807</xdr:rowOff>
    </xdr:from>
    <xdr:to>
      <xdr:col>4</xdr:col>
      <xdr:colOff>533400</xdr:colOff>
      <xdr:row>83</xdr:row>
      <xdr:rowOff>35957</xdr:rowOff>
    </xdr:to>
    <xdr:sp macro="" textlink="">
      <xdr:nvSpPr>
        <xdr:cNvPr id="215" name="円/楕円 214"/>
        <xdr:cNvSpPr/>
      </xdr:nvSpPr>
      <xdr:spPr>
        <a:xfrm>
          <a:off x="3175000" y="14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46134</xdr:rowOff>
    </xdr:from>
    <xdr:ext cx="762000" cy="259045"/>
    <xdr:sp macro="" textlink="">
      <xdr:nvSpPr>
        <xdr:cNvPr id="216" name="テキスト ボックス 215"/>
        <xdr:cNvSpPr txBox="1"/>
      </xdr:nvSpPr>
      <xdr:spPr>
        <a:xfrm>
          <a:off x="2844800" y="13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112914</xdr:rowOff>
    </xdr:from>
    <xdr:to>
      <xdr:col>3</xdr:col>
      <xdr:colOff>330200</xdr:colOff>
      <xdr:row>83</xdr:row>
      <xdr:rowOff>43064</xdr:rowOff>
    </xdr:to>
    <xdr:sp macro="" textlink="">
      <xdr:nvSpPr>
        <xdr:cNvPr id="217" name="円/楕円 216"/>
        <xdr:cNvSpPr/>
      </xdr:nvSpPr>
      <xdr:spPr>
        <a:xfrm>
          <a:off x="2286000" y="141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53241</xdr:rowOff>
    </xdr:from>
    <xdr:ext cx="762000" cy="259045"/>
    <xdr:sp macro="" textlink="">
      <xdr:nvSpPr>
        <xdr:cNvPr id="218" name="テキスト ボックス 217"/>
        <xdr:cNvSpPr txBox="1"/>
      </xdr:nvSpPr>
      <xdr:spPr>
        <a:xfrm>
          <a:off x="1955800" y="1394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141,531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103668</xdr:rowOff>
    </xdr:from>
    <xdr:to>
      <xdr:col>2</xdr:col>
      <xdr:colOff>127000</xdr:colOff>
      <xdr:row>83</xdr:row>
      <xdr:rowOff>33818</xdr:rowOff>
    </xdr:to>
    <xdr:sp macro="" textlink="">
      <xdr:nvSpPr>
        <xdr:cNvPr id="219" name="円/楕円 218"/>
        <xdr:cNvSpPr/>
      </xdr:nvSpPr>
      <xdr:spPr>
        <a:xfrm>
          <a:off x="1397000" y="1416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43995</xdr:rowOff>
    </xdr:from>
    <xdr:ext cx="762000" cy="259045"/>
    <xdr:sp macro="" textlink="">
      <xdr:nvSpPr>
        <xdr:cNvPr id="220" name="テキスト ボックス 219"/>
        <xdr:cNvSpPr txBox="1"/>
      </xdr:nvSpPr>
      <xdr:spPr>
        <a:xfrm>
          <a:off x="1066800" y="1393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２６年度ラスパイレス指数は</a:t>
          </a:r>
          <a:r>
            <a:rPr kumimoji="1" lang="en-US" altLang="ja-JP" sz="1300">
              <a:latin typeface="ＭＳ Ｐゴシック"/>
            </a:rPr>
            <a:t>95.2</a:t>
          </a:r>
          <a:r>
            <a:rPr kumimoji="1" lang="ja-JP" altLang="en-US" sz="1300">
              <a:latin typeface="ＭＳ Ｐゴシック"/>
            </a:rPr>
            <a:t>と前年度と同じ数値であり、類似団体平均、全国市、町村平均と比較しても低い数値である。今後も引き続き給与の適正化に努める。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41402</xdr:rowOff>
    </xdr:to>
    <xdr:cxnSp macro="">
      <xdr:nvCxnSpPr>
        <xdr:cNvPr id="252" name="直線コネクタ 251"/>
        <xdr:cNvCxnSpPr/>
      </xdr:nvCxnSpPr>
      <xdr:spPr>
        <a:xfrm>
          <a:off x="16179800" y="1461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87</xdr:row>
      <xdr:rowOff>70104</xdr:rowOff>
    </xdr:to>
    <xdr:cxnSp macro="">
      <xdr:nvCxnSpPr>
        <xdr:cNvPr id="255" name="直線コネクタ 254"/>
        <xdr:cNvCxnSpPr/>
      </xdr:nvCxnSpPr>
      <xdr:spPr>
        <a:xfrm flipV="1">
          <a:off x="15290800" y="1461465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55626</xdr:rowOff>
    </xdr:from>
    <xdr:to>
      <xdr:col>22</xdr:col>
      <xdr:colOff>203200</xdr:colOff>
      <xdr:row>87</xdr:row>
      <xdr:rowOff>70104</xdr:rowOff>
    </xdr:to>
    <xdr:cxnSp macro="">
      <xdr:nvCxnSpPr>
        <xdr:cNvPr id="258" name="直線コネクタ 257"/>
        <xdr:cNvCxnSpPr/>
      </xdr:nvCxnSpPr>
      <xdr:spPr>
        <a:xfrm>
          <a:off x="14401800" y="149717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87</xdr:row>
      <xdr:rowOff>55626</xdr:rowOff>
    </xdr:to>
    <xdr:cxnSp macro="">
      <xdr:nvCxnSpPr>
        <xdr:cNvPr id="261" name="直線コネクタ 260"/>
        <xdr:cNvCxnSpPr/>
      </xdr:nvCxnSpPr>
      <xdr:spPr>
        <a:xfrm>
          <a:off x="13512800" y="1459534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1" name="円/楕円 270"/>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7129</xdr:rowOff>
    </xdr:from>
    <xdr:ext cx="762000" cy="259045"/>
    <xdr:sp macro="" textlink="">
      <xdr:nvSpPr>
        <xdr:cNvPr id="272" name="給与水準   （国との比較）該当値テキスト"/>
        <xdr:cNvSpPr txBox="1"/>
      </xdr:nvSpPr>
      <xdr:spPr>
        <a:xfrm>
          <a:off x="17106900" y="144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3" name="円/楕円 272"/>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102379</xdr:rowOff>
    </xdr:from>
    <xdr:ext cx="736600" cy="259045"/>
    <xdr:sp macro="" textlink="">
      <xdr:nvSpPr>
        <xdr:cNvPr id="274" name="テキスト ボックス 273"/>
        <xdr:cNvSpPr txBox="1"/>
      </xdr:nvSpPr>
      <xdr:spPr>
        <a:xfrm>
          <a:off x="15798800" y="1433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19304</xdr:rowOff>
    </xdr:from>
    <xdr:to>
      <xdr:col>22</xdr:col>
      <xdr:colOff>254000</xdr:colOff>
      <xdr:row>87</xdr:row>
      <xdr:rowOff>120904</xdr:rowOff>
    </xdr:to>
    <xdr:sp macro="" textlink="">
      <xdr:nvSpPr>
        <xdr:cNvPr id="275" name="円/楕円 274"/>
        <xdr:cNvSpPr/>
      </xdr:nvSpPr>
      <xdr:spPr>
        <a:xfrm>
          <a:off x="15240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131081</xdr:rowOff>
    </xdr:from>
    <xdr:ext cx="762000" cy="259045"/>
    <xdr:sp macro="" textlink="">
      <xdr:nvSpPr>
        <xdr:cNvPr id="276" name="テキスト ボックス 275"/>
        <xdr:cNvSpPr txBox="1"/>
      </xdr:nvSpPr>
      <xdr:spPr>
        <a:xfrm>
          <a:off x="14909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xdr:rowOff>
    </xdr:from>
    <xdr:to>
      <xdr:col>21</xdr:col>
      <xdr:colOff>50800</xdr:colOff>
      <xdr:row>87</xdr:row>
      <xdr:rowOff>106426</xdr:rowOff>
    </xdr:to>
    <xdr:sp macro="" textlink="">
      <xdr:nvSpPr>
        <xdr:cNvPr id="277" name="円/楕円 276"/>
        <xdr:cNvSpPr/>
      </xdr:nvSpPr>
      <xdr:spPr>
        <a:xfrm>
          <a:off x="14351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116603</xdr:rowOff>
    </xdr:from>
    <xdr:ext cx="762000" cy="259045"/>
    <xdr:sp macro="" textlink="">
      <xdr:nvSpPr>
        <xdr:cNvPr id="278" name="テキスト ボックス 277"/>
        <xdr:cNvSpPr txBox="1"/>
      </xdr:nvSpPr>
      <xdr:spPr>
        <a:xfrm>
          <a:off x="14020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142748</xdr:rowOff>
    </xdr:from>
    <xdr:to>
      <xdr:col>19</xdr:col>
      <xdr:colOff>533400</xdr:colOff>
      <xdr:row>85</xdr:row>
      <xdr:rowOff>72898</xdr:rowOff>
    </xdr:to>
    <xdr:sp macro="" textlink="">
      <xdr:nvSpPr>
        <xdr:cNvPr id="279" name="円/楕円 278"/>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83075</xdr:rowOff>
    </xdr:from>
    <xdr:ext cx="762000" cy="259045"/>
    <xdr:sp macro="" textlink="">
      <xdr:nvSpPr>
        <xdr:cNvPr id="280" name="テキスト ボックス 279"/>
        <xdr:cNvSpPr txBox="1"/>
      </xdr:nvSpPr>
      <xdr:spPr>
        <a:xfrm>
          <a:off x="13131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２６年度人口千人当たり職員数は</a:t>
          </a:r>
          <a:r>
            <a:rPr kumimoji="1" lang="en-US" altLang="ja-JP" sz="1300">
              <a:latin typeface="ＭＳ Ｐゴシック"/>
            </a:rPr>
            <a:t>10.16</a:t>
          </a:r>
          <a:r>
            <a:rPr kumimoji="1" lang="ja-JP" altLang="en-US" sz="1300">
              <a:latin typeface="ＭＳ Ｐゴシック"/>
            </a:rPr>
            <a:t>人で前年度より増加している。また、本市は離島であるがゆえに空港や港湾を保有しており、それらの施設管理にも職員配置が必要であるため、類似団体平均、全国平均、沖縄県平均を上回っている。今後も引き続き定員管理の適正化を図り、適切な人員配置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126033</xdr:rowOff>
    </xdr:to>
    <xdr:cxnSp macro="">
      <xdr:nvCxnSpPr>
        <xdr:cNvPr id="317" name="直線コネクタ 316"/>
        <xdr:cNvCxnSpPr/>
      </xdr:nvCxnSpPr>
      <xdr:spPr>
        <a:xfrm>
          <a:off x="16179800" y="10701927"/>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72027</xdr:rowOff>
    </xdr:from>
    <xdr:to>
      <xdr:col>23</xdr:col>
      <xdr:colOff>406400</xdr:colOff>
      <xdr:row>62</xdr:row>
      <xdr:rowOff>77772</xdr:rowOff>
    </xdr:to>
    <xdr:cxnSp macro="">
      <xdr:nvCxnSpPr>
        <xdr:cNvPr id="320" name="直線コネクタ 319"/>
        <xdr:cNvCxnSpPr/>
      </xdr:nvCxnSpPr>
      <xdr:spPr>
        <a:xfrm flipV="1">
          <a:off x="15290800" y="1070192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77772</xdr:rowOff>
    </xdr:to>
    <xdr:cxnSp macro="">
      <xdr:nvCxnSpPr>
        <xdr:cNvPr id="323" name="直線コネクタ 322"/>
        <xdr:cNvCxnSpPr/>
      </xdr:nvCxnSpPr>
      <xdr:spPr>
        <a:xfrm>
          <a:off x="14401800" y="106663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36406</xdr:rowOff>
    </xdr:from>
    <xdr:to>
      <xdr:col>21</xdr:col>
      <xdr:colOff>0</xdr:colOff>
      <xdr:row>62</xdr:row>
      <xdr:rowOff>70878</xdr:rowOff>
    </xdr:to>
    <xdr:cxnSp macro="">
      <xdr:nvCxnSpPr>
        <xdr:cNvPr id="326" name="直線コネクタ 325"/>
        <xdr:cNvCxnSpPr/>
      </xdr:nvCxnSpPr>
      <xdr:spPr>
        <a:xfrm flipV="1">
          <a:off x="13512800" y="1066630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75233</xdr:rowOff>
    </xdr:from>
    <xdr:to>
      <xdr:col>24</xdr:col>
      <xdr:colOff>609600</xdr:colOff>
      <xdr:row>63</xdr:row>
      <xdr:rowOff>5383</xdr:rowOff>
    </xdr:to>
    <xdr:sp macro="" textlink="">
      <xdr:nvSpPr>
        <xdr:cNvPr id="336" name="円/楕円 335"/>
        <xdr:cNvSpPr/>
      </xdr:nvSpPr>
      <xdr:spPr>
        <a:xfrm>
          <a:off x="169672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47310</xdr:rowOff>
    </xdr:from>
    <xdr:ext cx="762000" cy="259045"/>
    <xdr:sp macro="" textlink="">
      <xdr:nvSpPr>
        <xdr:cNvPr id="337" name="定員管理の状況該当値テキスト"/>
        <xdr:cNvSpPr txBox="1"/>
      </xdr:nvSpPr>
      <xdr:spPr>
        <a:xfrm>
          <a:off x="17106900" y="1067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38" name="円/楕円 337"/>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39" name="テキスト ボックス 338"/>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26972</xdr:rowOff>
    </xdr:from>
    <xdr:to>
      <xdr:col>22</xdr:col>
      <xdr:colOff>254000</xdr:colOff>
      <xdr:row>62</xdr:row>
      <xdr:rowOff>128572</xdr:rowOff>
    </xdr:to>
    <xdr:sp macro="" textlink="">
      <xdr:nvSpPr>
        <xdr:cNvPr id="340" name="円/楕円 339"/>
        <xdr:cNvSpPr/>
      </xdr:nvSpPr>
      <xdr:spPr>
        <a:xfrm>
          <a:off x="15240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113349</xdr:rowOff>
    </xdr:from>
    <xdr:ext cx="762000" cy="259045"/>
    <xdr:sp macro="" textlink="">
      <xdr:nvSpPr>
        <xdr:cNvPr id="341" name="テキスト ボックス 340"/>
        <xdr:cNvSpPr txBox="1"/>
      </xdr:nvSpPr>
      <xdr:spPr>
        <a:xfrm>
          <a:off x="14909800" y="1074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157056</xdr:rowOff>
    </xdr:from>
    <xdr:to>
      <xdr:col>21</xdr:col>
      <xdr:colOff>50800</xdr:colOff>
      <xdr:row>62</xdr:row>
      <xdr:rowOff>87206</xdr:rowOff>
    </xdr:to>
    <xdr:sp macro="" textlink="">
      <xdr:nvSpPr>
        <xdr:cNvPr id="342" name="円/楕円 341"/>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97383</xdr:rowOff>
    </xdr:from>
    <xdr:ext cx="762000" cy="259045"/>
    <xdr:sp macro="" textlink="">
      <xdr:nvSpPr>
        <xdr:cNvPr id="343" name="テキスト ボックス 342"/>
        <xdr:cNvSpPr txBox="1"/>
      </xdr:nvSpPr>
      <xdr:spPr>
        <a:xfrm>
          <a:off x="14020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20078</xdr:rowOff>
    </xdr:from>
    <xdr:to>
      <xdr:col>19</xdr:col>
      <xdr:colOff>533400</xdr:colOff>
      <xdr:row>62</xdr:row>
      <xdr:rowOff>121678</xdr:rowOff>
    </xdr:to>
    <xdr:sp macro="" textlink="">
      <xdr:nvSpPr>
        <xdr:cNvPr id="344" name="円/楕円 343"/>
        <xdr:cNvSpPr/>
      </xdr:nvSpPr>
      <xdr:spPr>
        <a:xfrm>
          <a:off x="13462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106455</xdr:rowOff>
    </xdr:from>
    <xdr:ext cx="762000" cy="259045"/>
    <xdr:sp macro="" textlink="">
      <xdr:nvSpPr>
        <xdr:cNvPr id="345" name="テキスト ボックス 344"/>
        <xdr:cNvSpPr txBox="1"/>
      </xdr:nvSpPr>
      <xdr:spPr>
        <a:xfrm>
          <a:off x="13131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２６年度実質公債費比率については</a:t>
          </a:r>
          <a:r>
            <a:rPr kumimoji="1" lang="en-US" altLang="ja-JP" sz="1300">
              <a:latin typeface="ＭＳ Ｐゴシック"/>
            </a:rPr>
            <a:t>8.9</a:t>
          </a:r>
          <a:r>
            <a:rPr kumimoji="1" lang="ja-JP" altLang="en-US" sz="1300">
              <a:latin typeface="ＭＳ Ｐゴシック"/>
            </a:rPr>
            <a:t>％と年々改善してきている。元利償還金の額が減ってきたことによるものだが、今後は新庁舎建設をはじめ大型建設事業が複数予定されているため、適切に取捨選択を行い、起債抑制に努めていく。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132207</xdr:rowOff>
    </xdr:from>
    <xdr:to>
      <xdr:col>24</xdr:col>
      <xdr:colOff>558800</xdr:colOff>
      <xdr:row>37</xdr:row>
      <xdr:rowOff>161163</xdr:rowOff>
    </xdr:to>
    <xdr:cxnSp macro="">
      <xdr:nvCxnSpPr>
        <xdr:cNvPr id="377" name="直線コネクタ 376"/>
        <xdr:cNvCxnSpPr/>
      </xdr:nvCxnSpPr>
      <xdr:spPr>
        <a:xfrm flipV="1">
          <a:off x="16179800" y="647585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161163</xdr:rowOff>
    </xdr:from>
    <xdr:to>
      <xdr:col>23</xdr:col>
      <xdr:colOff>406400</xdr:colOff>
      <xdr:row>38</xdr:row>
      <xdr:rowOff>4191</xdr:rowOff>
    </xdr:to>
    <xdr:cxnSp macro="">
      <xdr:nvCxnSpPr>
        <xdr:cNvPr id="380" name="直線コネクタ 379"/>
        <xdr:cNvCxnSpPr/>
      </xdr:nvCxnSpPr>
      <xdr:spPr>
        <a:xfrm flipV="1">
          <a:off x="15290800" y="650481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4191</xdr:rowOff>
    </xdr:from>
    <xdr:to>
      <xdr:col>22</xdr:col>
      <xdr:colOff>203200</xdr:colOff>
      <xdr:row>38</xdr:row>
      <xdr:rowOff>37973</xdr:rowOff>
    </xdr:to>
    <xdr:cxnSp macro="">
      <xdr:nvCxnSpPr>
        <xdr:cNvPr id="383" name="直線コネクタ 382"/>
        <xdr:cNvCxnSpPr/>
      </xdr:nvCxnSpPr>
      <xdr:spPr>
        <a:xfrm flipV="1">
          <a:off x="14401800" y="651929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37973</xdr:rowOff>
    </xdr:from>
    <xdr:to>
      <xdr:col>21</xdr:col>
      <xdr:colOff>0</xdr:colOff>
      <xdr:row>38</xdr:row>
      <xdr:rowOff>64516</xdr:rowOff>
    </xdr:to>
    <xdr:cxnSp macro="">
      <xdr:nvCxnSpPr>
        <xdr:cNvPr id="386" name="直線コネクタ 385"/>
        <xdr:cNvCxnSpPr/>
      </xdr:nvCxnSpPr>
      <xdr:spPr>
        <a:xfrm flipV="1">
          <a:off x="13512800" y="6553073"/>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81407</xdr:rowOff>
    </xdr:from>
    <xdr:to>
      <xdr:col>24</xdr:col>
      <xdr:colOff>609600</xdr:colOff>
      <xdr:row>38</xdr:row>
      <xdr:rowOff>11557</xdr:rowOff>
    </xdr:to>
    <xdr:sp macro="" textlink="">
      <xdr:nvSpPr>
        <xdr:cNvPr id="396" name="円/楕円 395"/>
        <xdr:cNvSpPr/>
      </xdr:nvSpPr>
      <xdr:spPr>
        <a:xfrm>
          <a:off x="169672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97934</xdr:rowOff>
    </xdr:from>
    <xdr:ext cx="762000" cy="259045"/>
    <xdr:sp macro="" textlink="">
      <xdr:nvSpPr>
        <xdr:cNvPr id="397" name="公債費負担の状況該当値テキスト"/>
        <xdr:cNvSpPr txBox="1"/>
      </xdr:nvSpPr>
      <xdr:spPr>
        <a:xfrm>
          <a:off x="17106900" y="62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110363</xdr:rowOff>
    </xdr:from>
    <xdr:to>
      <xdr:col>23</xdr:col>
      <xdr:colOff>457200</xdr:colOff>
      <xdr:row>38</xdr:row>
      <xdr:rowOff>40513</xdr:rowOff>
    </xdr:to>
    <xdr:sp macro="" textlink="">
      <xdr:nvSpPr>
        <xdr:cNvPr id="398" name="円/楕円 397"/>
        <xdr:cNvSpPr/>
      </xdr:nvSpPr>
      <xdr:spPr>
        <a:xfrm>
          <a:off x="16129000" y="64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50690</xdr:rowOff>
    </xdr:from>
    <xdr:ext cx="736600" cy="259045"/>
    <xdr:sp macro="" textlink="">
      <xdr:nvSpPr>
        <xdr:cNvPr id="399" name="テキスト ボックス 398"/>
        <xdr:cNvSpPr txBox="1"/>
      </xdr:nvSpPr>
      <xdr:spPr>
        <a:xfrm>
          <a:off x="15798800" y="622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124841</xdr:rowOff>
    </xdr:from>
    <xdr:to>
      <xdr:col>22</xdr:col>
      <xdr:colOff>254000</xdr:colOff>
      <xdr:row>38</xdr:row>
      <xdr:rowOff>54990</xdr:rowOff>
    </xdr:to>
    <xdr:sp macro="" textlink="">
      <xdr:nvSpPr>
        <xdr:cNvPr id="400" name="円/楕円 399"/>
        <xdr:cNvSpPr/>
      </xdr:nvSpPr>
      <xdr:spPr>
        <a:xfrm>
          <a:off x="152400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65168</xdr:rowOff>
    </xdr:from>
    <xdr:ext cx="762000" cy="259045"/>
    <xdr:sp macro="" textlink="">
      <xdr:nvSpPr>
        <xdr:cNvPr id="401" name="テキスト ボックス 400"/>
        <xdr:cNvSpPr txBox="1"/>
      </xdr:nvSpPr>
      <xdr:spPr>
        <a:xfrm>
          <a:off x="14909800" y="623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158623</xdr:rowOff>
    </xdr:from>
    <xdr:to>
      <xdr:col>21</xdr:col>
      <xdr:colOff>50800</xdr:colOff>
      <xdr:row>38</xdr:row>
      <xdr:rowOff>88773</xdr:rowOff>
    </xdr:to>
    <xdr:sp macro="" textlink="">
      <xdr:nvSpPr>
        <xdr:cNvPr id="402" name="円/楕円 401"/>
        <xdr:cNvSpPr/>
      </xdr:nvSpPr>
      <xdr:spPr>
        <a:xfrm>
          <a:off x="14351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98950</xdr:rowOff>
    </xdr:from>
    <xdr:ext cx="762000" cy="259045"/>
    <xdr:sp macro="" textlink="">
      <xdr:nvSpPr>
        <xdr:cNvPr id="403" name="テキスト ボックス 402"/>
        <xdr:cNvSpPr txBox="1"/>
      </xdr:nvSpPr>
      <xdr:spPr>
        <a:xfrm>
          <a:off x="14020800" y="62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13716</xdr:rowOff>
    </xdr:from>
    <xdr:to>
      <xdr:col>19</xdr:col>
      <xdr:colOff>533400</xdr:colOff>
      <xdr:row>38</xdr:row>
      <xdr:rowOff>115316</xdr:rowOff>
    </xdr:to>
    <xdr:sp macro="" textlink="">
      <xdr:nvSpPr>
        <xdr:cNvPr id="404" name="円/楕円 403"/>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125493</xdr:rowOff>
    </xdr:from>
    <xdr:ext cx="762000" cy="259045"/>
    <xdr:sp macro="" textlink="">
      <xdr:nvSpPr>
        <xdr:cNvPr id="405" name="テキスト ボックス 404"/>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将来負担比率については年々改善されてきており、</a:t>
          </a:r>
          <a:r>
            <a:rPr kumimoji="1" lang="en-US" altLang="ja-JP" sz="1300">
              <a:latin typeface="ＭＳ Ｐゴシック"/>
            </a:rPr>
            <a:t>H26</a:t>
          </a:r>
          <a:r>
            <a:rPr kumimoji="1" lang="ja-JP" altLang="en-US" sz="1300">
              <a:latin typeface="ＭＳ Ｐゴシック"/>
            </a:rPr>
            <a:t>年度については類似団体平均より低い</a:t>
          </a:r>
          <a:r>
            <a:rPr kumimoji="1" lang="en-US" altLang="ja-JP" sz="1300">
              <a:latin typeface="ＭＳ Ｐゴシック"/>
            </a:rPr>
            <a:t>57.1</a:t>
          </a:r>
          <a:r>
            <a:rPr kumimoji="1" lang="ja-JP" altLang="en-US" sz="1300">
              <a:latin typeface="ＭＳ Ｐゴシック"/>
            </a:rPr>
            <a:t>％となったが全国平均、沖縄県平均よりは高い数値である。</a:t>
          </a:r>
          <a:endParaRPr kumimoji="1" lang="en-US" altLang="ja-JP" sz="1300">
            <a:latin typeface="ＭＳ Ｐゴシック"/>
          </a:endParaRPr>
        </a:p>
        <a:p>
          <a:r>
            <a:rPr kumimoji="1" lang="ja-JP" altLang="en-US" sz="1300">
              <a:latin typeface="ＭＳ Ｐゴシック"/>
            </a:rPr>
            <a:t>改善された要因としては、地方債現在高の減少、退職手当負担見込額の減少、充当可能基金の増があげられる。</a:t>
          </a:r>
          <a:endParaRPr kumimoji="1" lang="en-US" altLang="ja-JP" sz="1300">
            <a:latin typeface="ＭＳ Ｐゴシック"/>
          </a:endParaRPr>
        </a:p>
        <a:p>
          <a:r>
            <a:rPr kumimoji="1" lang="ja-JP" altLang="en-US" sz="1300">
              <a:latin typeface="ＭＳ Ｐゴシック"/>
            </a:rPr>
            <a:t>今後は繰上償還や新発債の抑制によりさらに地方債現在高の抑制に努め財政の健全化を図る。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85185</xdr:rowOff>
    </xdr:from>
    <xdr:to>
      <xdr:col>24</xdr:col>
      <xdr:colOff>558800</xdr:colOff>
      <xdr:row>14</xdr:row>
      <xdr:rowOff>111326</xdr:rowOff>
    </xdr:to>
    <xdr:cxnSp macro="">
      <xdr:nvCxnSpPr>
        <xdr:cNvPr id="439" name="直線コネクタ 438"/>
        <xdr:cNvCxnSpPr/>
      </xdr:nvCxnSpPr>
      <xdr:spPr>
        <a:xfrm flipV="1">
          <a:off x="16179800" y="2485485"/>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69962</xdr:rowOff>
    </xdr:from>
    <xdr:ext cx="762000" cy="259045"/>
    <xdr:sp macro="" textlink="">
      <xdr:nvSpPr>
        <xdr:cNvPr id="440" name="将来負担の状況平均値テキスト"/>
        <xdr:cNvSpPr txBox="1"/>
      </xdr:nvSpPr>
      <xdr:spPr>
        <a:xfrm>
          <a:off x="17106900" y="2470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111326</xdr:rowOff>
    </xdr:from>
    <xdr:to>
      <xdr:col>23</xdr:col>
      <xdr:colOff>406400</xdr:colOff>
      <xdr:row>14</xdr:row>
      <xdr:rowOff>132239</xdr:rowOff>
    </xdr:to>
    <xdr:cxnSp macro="">
      <xdr:nvCxnSpPr>
        <xdr:cNvPr id="442" name="直線コネクタ 441"/>
        <xdr:cNvCxnSpPr/>
      </xdr:nvCxnSpPr>
      <xdr:spPr>
        <a:xfrm flipV="1">
          <a:off x="15290800" y="251162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132239</xdr:rowOff>
    </xdr:from>
    <xdr:to>
      <xdr:col>22</xdr:col>
      <xdr:colOff>203200</xdr:colOff>
      <xdr:row>14</xdr:row>
      <xdr:rowOff>140885</xdr:rowOff>
    </xdr:to>
    <xdr:cxnSp macro="">
      <xdr:nvCxnSpPr>
        <xdr:cNvPr id="445" name="直線コネクタ 444"/>
        <xdr:cNvCxnSpPr/>
      </xdr:nvCxnSpPr>
      <xdr:spPr>
        <a:xfrm flipV="1">
          <a:off x="14401800" y="2532539"/>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140885</xdr:rowOff>
    </xdr:from>
    <xdr:to>
      <xdr:col>21</xdr:col>
      <xdr:colOff>0</xdr:colOff>
      <xdr:row>14</xdr:row>
      <xdr:rowOff>159184</xdr:rowOff>
    </xdr:to>
    <xdr:cxnSp macro="">
      <xdr:nvCxnSpPr>
        <xdr:cNvPr id="448" name="直線コネクタ 447"/>
        <xdr:cNvCxnSpPr/>
      </xdr:nvCxnSpPr>
      <xdr:spPr>
        <a:xfrm flipV="1">
          <a:off x="13512800" y="2541185"/>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34385</xdr:rowOff>
    </xdr:from>
    <xdr:to>
      <xdr:col>24</xdr:col>
      <xdr:colOff>609600</xdr:colOff>
      <xdr:row>14</xdr:row>
      <xdr:rowOff>135985</xdr:rowOff>
    </xdr:to>
    <xdr:sp macro="" textlink="">
      <xdr:nvSpPr>
        <xdr:cNvPr id="458" name="円/楕円 457"/>
        <xdr:cNvSpPr/>
      </xdr:nvSpPr>
      <xdr:spPr>
        <a:xfrm>
          <a:off x="16967200" y="24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127112</xdr:rowOff>
    </xdr:from>
    <xdr:ext cx="762000" cy="259045"/>
    <xdr:sp macro="" textlink="">
      <xdr:nvSpPr>
        <xdr:cNvPr id="459" name="将来負担の状況該当値テキスト"/>
        <xdr:cNvSpPr txBox="1"/>
      </xdr:nvSpPr>
      <xdr:spPr>
        <a:xfrm>
          <a:off x="17106900" y="235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60526</xdr:rowOff>
    </xdr:from>
    <xdr:to>
      <xdr:col>23</xdr:col>
      <xdr:colOff>457200</xdr:colOff>
      <xdr:row>14</xdr:row>
      <xdr:rowOff>162126</xdr:rowOff>
    </xdr:to>
    <xdr:sp macro="" textlink="">
      <xdr:nvSpPr>
        <xdr:cNvPr id="460" name="円/楕円 459"/>
        <xdr:cNvSpPr/>
      </xdr:nvSpPr>
      <xdr:spPr>
        <a:xfrm>
          <a:off x="16129000" y="24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146903</xdr:rowOff>
    </xdr:from>
    <xdr:ext cx="736600" cy="259045"/>
    <xdr:sp macro="" textlink="">
      <xdr:nvSpPr>
        <xdr:cNvPr id="461" name="テキスト ボックス 460"/>
        <xdr:cNvSpPr txBox="1"/>
      </xdr:nvSpPr>
      <xdr:spPr>
        <a:xfrm>
          <a:off x="15798800" y="2547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81439</xdr:rowOff>
    </xdr:from>
    <xdr:to>
      <xdr:col>22</xdr:col>
      <xdr:colOff>254000</xdr:colOff>
      <xdr:row>15</xdr:row>
      <xdr:rowOff>11589</xdr:rowOff>
    </xdr:to>
    <xdr:sp macro="" textlink="">
      <xdr:nvSpPr>
        <xdr:cNvPr id="462" name="円/楕円 461"/>
        <xdr:cNvSpPr/>
      </xdr:nvSpPr>
      <xdr:spPr>
        <a:xfrm>
          <a:off x="15240000" y="24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167816</xdr:rowOff>
    </xdr:from>
    <xdr:ext cx="762000" cy="259045"/>
    <xdr:sp macro="" textlink="">
      <xdr:nvSpPr>
        <xdr:cNvPr id="463" name="テキスト ボックス 462"/>
        <xdr:cNvSpPr txBox="1"/>
      </xdr:nvSpPr>
      <xdr:spPr>
        <a:xfrm>
          <a:off x="14909800" y="256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90085</xdr:rowOff>
    </xdr:from>
    <xdr:to>
      <xdr:col>21</xdr:col>
      <xdr:colOff>50800</xdr:colOff>
      <xdr:row>15</xdr:row>
      <xdr:rowOff>20235</xdr:rowOff>
    </xdr:to>
    <xdr:sp macro="" textlink="">
      <xdr:nvSpPr>
        <xdr:cNvPr id="464" name="円/楕円 463"/>
        <xdr:cNvSpPr/>
      </xdr:nvSpPr>
      <xdr:spPr>
        <a:xfrm>
          <a:off x="14351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30412</xdr:rowOff>
    </xdr:from>
    <xdr:ext cx="762000" cy="259045"/>
    <xdr:sp macro="" textlink="">
      <xdr:nvSpPr>
        <xdr:cNvPr id="465" name="テキスト ボックス 464"/>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108384</xdr:rowOff>
    </xdr:from>
    <xdr:to>
      <xdr:col>19</xdr:col>
      <xdr:colOff>533400</xdr:colOff>
      <xdr:row>15</xdr:row>
      <xdr:rowOff>38534</xdr:rowOff>
    </xdr:to>
    <xdr:sp macro="" textlink="">
      <xdr:nvSpPr>
        <xdr:cNvPr id="466" name="円/楕円 465"/>
        <xdr:cNvSpPr/>
      </xdr:nvSpPr>
      <xdr:spPr>
        <a:xfrm>
          <a:off x="13462000" y="25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48711</xdr:rowOff>
    </xdr:from>
    <xdr:ext cx="762000" cy="259045"/>
    <xdr:sp macro="" textlink="">
      <xdr:nvSpPr>
        <xdr:cNvPr id="467" name="テキスト ボックス 466"/>
        <xdr:cNvSpPr txBox="1"/>
      </xdr:nvSpPr>
      <xdr:spPr>
        <a:xfrm>
          <a:off x="13131800" y="227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48,927
48,662
229.27
25,314,873
24,662,055
429,670
13,067,564
20,942,605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H26</a:t>
          </a:r>
          <a:r>
            <a:rPr kumimoji="1" lang="ja-JP" altLang="en-US" sz="1300">
              <a:latin typeface="ＭＳ Ｐゴシック"/>
            </a:rPr>
            <a:t>年度人件費は</a:t>
          </a:r>
          <a:r>
            <a:rPr kumimoji="1" lang="en-US" altLang="ja-JP" sz="1300">
              <a:latin typeface="ＭＳ Ｐゴシック"/>
            </a:rPr>
            <a:t>29.3</a:t>
          </a:r>
          <a:r>
            <a:rPr kumimoji="1" lang="ja-JP" altLang="en-US" sz="1300">
              <a:latin typeface="ＭＳ Ｐゴシック"/>
            </a:rPr>
            <a:t>％となっており、前年度に比較すると総合事務組合負担金が減ったことにより数値も減っているが、他団体と比較しても依然として高い数値である。離島であるがために人口あたりの職員数も多く必要であるが、今後も引き続き定員管理、給与管理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40</xdr:row>
      <xdr:rowOff>12700</xdr:rowOff>
    </xdr:to>
    <xdr:cxnSp macro="">
      <xdr:nvCxnSpPr>
        <xdr:cNvPr id="64" name="直線コネクタ 63"/>
        <xdr:cNvCxnSpPr/>
      </xdr:nvCxnSpPr>
      <xdr:spPr>
        <a:xfrm flipV="1">
          <a:off x="3987800" y="6741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40</xdr:row>
      <xdr:rowOff>12700</xdr:rowOff>
    </xdr:to>
    <xdr:cxnSp macro="">
      <xdr:nvCxnSpPr>
        <xdr:cNvPr id="67" name="直線コネクタ 66"/>
        <xdr:cNvCxnSpPr/>
      </xdr:nvCxnSpPr>
      <xdr:spPr>
        <a:xfrm>
          <a:off x="3098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39</xdr:row>
      <xdr:rowOff>69850</xdr:rowOff>
    </xdr:to>
    <xdr:cxnSp macro="">
      <xdr:nvCxnSpPr>
        <xdr:cNvPr id="70" name="直線コネクタ 69"/>
        <xdr:cNvCxnSpPr/>
      </xdr:nvCxnSpPr>
      <xdr:spPr>
        <a:xfrm>
          <a:off x="2209800" y="65506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35560</xdr:rowOff>
    </xdr:to>
    <xdr:cxnSp macro="">
      <xdr:nvCxnSpPr>
        <xdr:cNvPr id="73" name="直線コネクタ 72"/>
        <xdr:cNvCxnSpPr/>
      </xdr:nvCxnSpPr>
      <xdr:spPr>
        <a:xfrm>
          <a:off x="1320800" y="647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3810</xdr:rowOff>
    </xdr:from>
    <xdr:to>
      <xdr:col>7</xdr:col>
      <xdr:colOff>66675</xdr:colOff>
      <xdr:row>39</xdr:row>
      <xdr:rowOff>105410</xdr:rowOff>
    </xdr:to>
    <xdr:sp macro="" textlink="">
      <xdr:nvSpPr>
        <xdr:cNvPr id="83" name="円/楕円 82"/>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147337</xdr:rowOff>
    </xdr:from>
    <xdr:ext cx="762000" cy="259045"/>
    <xdr:sp macro="" textlink="">
      <xdr:nvSpPr>
        <xdr:cNvPr id="84"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5" name="円/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6" name="テキスト ボックス 85"/>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7" name="円/楕円 86"/>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88" name="テキスト ボックス 87"/>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9" name="円/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1" name="円/楕円 90"/>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2" name="テキスト ボックス 91"/>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２６年度物件費は</a:t>
          </a:r>
          <a:r>
            <a:rPr kumimoji="1" lang="en-US" altLang="ja-JP" sz="1300">
              <a:latin typeface="ＭＳ Ｐゴシック"/>
            </a:rPr>
            <a:t>10.1</a:t>
          </a:r>
          <a:r>
            <a:rPr kumimoji="1" lang="ja-JP" altLang="en-US" sz="1300">
              <a:latin typeface="ＭＳ Ｐゴシック"/>
            </a:rPr>
            <a:t>％となり、他団体と比較すると低い数値ではあるが、前年度より増加している。ゴミ処理や予防接種等の衛生費関連の委託料が増えたことが要因である。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42636</xdr:rowOff>
    </xdr:to>
    <xdr:cxnSp macro="">
      <xdr:nvCxnSpPr>
        <xdr:cNvPr id="127" name="直線コネクタ 126"/>
        <xdr:cNvCxnSpPr/>
      </xdr:nvCxnSpPr>
      <xdr:spPr>
        <a:xfrm>
          <a:off x="15671800" y="2570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170543</xdr:rowOff>
    </xdr:to>
    <xdr:cxnSp macro="">
      <xdr:nvCxnSpPr>
        <xdr:cNvPr id="130" name="直線コネクタ 129"/>
        <xdr:cNvCxnSpPr/>
      </xdr:nvCxnSpPr>
      <xdr:spPr>
        <a:xfrm>
          <a:off x="14782800" y="2461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16</xdr:row>
      <xdr:rowOff>165100</xdr:rowOff>
    </xdr:to>
    <xdr:cxnSp macro="">
      <xdr:nvCxnSpPr>
        <xdr:cNvPr id="133" name="直線コネクタ 132"/>
        <xdr:cNvCxnSpPr/>
      </xdr:nvCxnSpPr>
      <xdr:spPr>
        <a:xfrm flipV="1">
          <a:off x="13893800" y="2461986"/>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4536</xdr:rowOff>
    </xdr:to>
    <xdr:cxnSp macro="">
      <xdr:nvCxnSpPr>
        <xdr:cNvPr id="136" name="直線コネクタ 135"/>
        <xdr:cNvCxnSpPr/>
      </xdr:nvCxnSpPr>
      <xdr:spPr>
        <a:xfrm flipV="1">
          <a:off x="13004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6" name="円/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48" name="円/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0" name="円/楕円 149"/>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1" name="テキスト ボックス 150"/>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2" name="円/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4" name="円/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年々増加傾向にあり、県平均値を下回ったものの類似団体平均、全国平均と比較しても高い数値になっている。今後も引き続き資格審査等の適正化に努め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105228</xdr:rowOff>
    </xdr:from>
    <xdr:to>
      <xdr:col>7</xdr:col>
      <xdr:colOff>15875</xdr:colOff>
      <xdr:row>58</xdr:row>
      <xdr:rowOff>116115</xdr:rowOff>
    </xdr:to>
    <xdr:cxnSp macro="">
      <xdr:nvCxnSpPr>
        <xdr:cNvPr id="190" name="直線コネクタ 189"/>
        <xdr:cNvCxnSpPr/>
      </xdr:nvCxnSpPr>
      <xdr:spPr>
        <a:xfrm>
          <a:off x="3987800" y="10049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72572</xdr:rowOff>
    </xdr:from>
    <xdr:to>
      <xdr:col>5</xdr:col>
      <xdr:colOff>549275</xdr:colOff>
      <xdr:row>58</xdr:row>
      <xdr:rowOff>105228</xdr:rowOff>
    </xdr:to>
    <xdr:cxnSp macro="">
      <xdr:nvCxnSpPr>
        <xdr:cNvPr id="193" name="直線コネクタ 192"/>
        <xdr:cNvCxnSpPr/>
      </xdr:nvCxnSpPr>
      <xdr:spPr>
        <a:xfrm>
          <a:off x="3098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72572</xdr:rowOff>
    </xdr:from>
    <xdr:to>
      <xdr:col>4</xdr:col>
      <xdr:colOff>346075</xdr:colOff>
      <xdr:row>58</xdr:row>
      <xdr:rowOff>72572</xdr:rowOff>
    </xdr:to>
    <xdr:cxnSp macro="">
      <xdr:nvCxnSpPr>
        <xdr:cNvPr id="196" name="直線コネクタ 195"/>
        <xdr:cNvCxnSpPr/>
      </xdr:nvCxnSpPr>
      <xdr:spPr>
        <a:xfrm>
          <a:off x="2209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7257</xdr:rowOff>
    </xdr:from>
    <xdr:to>
      <xdr:col>3</xdr:col>
      <xdr:colOff>142875</xdr:colOff>
      <xdr:row>58</xdr:row>
      <xdr:rowOff>72572</xdr:rowOff>
    </xdr:to>
    <xdr:cxnSp macro="">
      <xdr:nvCxnSpPr>
        <xdr:cNvPr id="199" name="直線コネクタ 198"/>
        <xdr:cNvCxnSpPr/>
      </xdr:nvCxnSpPr>
      <xdr:spPr>
        <a:xfrm>
          <a:off x="1320800" y="9951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209" name="円/楕円 208"/>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37392</xdr:rowOff>
    </xdr:from>
    <xdr:ext cx="762000" cy="259045"/>
    <xdr:sp macro="" textlink="">
      <xdr:nvSpPr>
        <xdr:cNvPr id="210"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54428</xdr:rowOff>
    </xdr:from>
    <xdr:to>
      <xdr:col>5</xdr:col>
      <xdr:colOff>600075</xdr:colOff>
      <xdr:row>58</xdr:row>
      <xdr:rowOff>156028</xdr:rowOff>
    </xdr:to>
    <xdr:sp macro="" textlink="">
      <xdr:nvSpPr>
        <xdr:cNvPr id="211" name="円/楕円 210"/>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140805</xdr:rowOff>
    </xdr:from>
    <xdr:ext cx="736600" cy="259045"/>
    <xdr:sp macro="" textlink="">
      <xdr:nvSpPr>
        <xdr:cNvPr id="212" name="テキスト ボックス 211"/>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21772</xdr:rowOff>
    </xdr:from>
    <xdr:to>
      <xdr:col>4</xdr:col>
      <xdr:colOff>396875</xdr:colOff>
      <xdr:row>58</xdr:row>
      <xdr:rowOff>123372</xdr:rowOff>
    </xdr:to>
    <xdr:sp macro="" textlink="">
      <xdr:nvSpPr>
        <xdr:cNvPr id="213" name="円/楕円 212"/>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108149</xdr:rowOff>
    </xdr:from>
    <xdr:ext cx="762000" cy="259045"/>
    <xdr:sp macro="" textlink="">
      <xdr:nvSpPr>
        <xdr:cNvPr id="214" name="テキスト ボックス 213"/>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21772</xdr:rowOff>
    </xdr:from>
    <xdr:to>
      <xdr:col>3</xdr:col>
      <xdr:colOff>193675</xdr:colOff>
      <xdr:row>58</xdr:row>
      <xdr:rowOff>123372</xdr:rowOff>
    </xdr:to>
    <xdr:sp macro="" textlink="">
      <xdr:nvSpPr>
        <xdr:cNvPr id="215" name="円/楕円 214"/>
        <xdr:cNvSpPr/>
      </xdr:nvSpPr>
      <xdr:spPr>
        <a:xfrm>
          <a:off x="2159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108149</xdr:rowOff>
    </xdr:from>
    <xdr:ext cx="762000" cy="259045"/>
    <xdr:sp macro="" textlink="">
      <xdr:nvSpPr>
        <xdr:cNvPr id="216" name="テキスト ボックス 215"/>
        <xdr:cNvSpPr txBox="1"/>
      </xdr:nvSpPr>
      <xdr:spPr>
        <a:xfrm>
          <a:off x="1828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127907</xdr:rowOff>
    </xdr:from>
    <xdr:to>
      <xdr:col>1</xdr:col>
      <xdr:colOff>676275</xdr:colOff>
      <xdr:row>58</xdr:row>
      <xdr:rowOff>58057</xdr:rowOff>
    </xdr:to>
    <xdr:sp macro="" textlink="">
      <xdr:nvSpPr>
        <xdr:cNvPr id="217" name="円/楕円 216"/>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42834</xdr:rowOff>
    </xdr:from>
    <xdr:ext cx="762000" cy="259045"/>
    <xdr:sp macro="" textlink="">
      <xdr:nvSpPr>
        <xdr:cNvPr id="218" name="テキスト ボックス 217"/>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a:t>
          </a:r>
          <a:r>
            <a:rPr kumimoji="1" lang="en-US" altLang="ja-JP" sz="1300">
              <a:latin typeface="ＭＳ Ｐゴシック"/>
            </a:rPr>
            <a:t>14.2</a:t>
          </a:r>
          <a:r>
            <a:rPr kumimoji="1" lang="ja-JP" altLang="en-US" sz="1300">
              <a:latin typeface="ＭＳ Ｐゴシック"/>
            </a:rPr>
            <a:t>％と前年度より僅かに減少しており、維持補修費については前年度より下がっているが、繰出金については前年度より増加している。介護保険事業特別会計や国民健康保険特別会計への繰出金が大きいためである。各特別会計での歳入確保、経費削減を徹底し、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31750</xdr:rowOff>
    </xdr:to>
    <xdr:cxnSp macro="">
      <xdr:nvCxnSpPr>
        <xdr:cNvPr id="251" name="直線コネクタ 250"/>
        <xdr:cNvCxnSpPr/>
      </xdr:nvCxnSpPr>
      <xdr:spPr>
        <a:xfrm flipV="1">
          <a:off x="15671800" y="978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69850</xdr:rowOff>
    </xdr:to>
    <xdr:cxnSp macro="">
      <xdr:nvCxnSpPr>
        <xdr:cNvPr id="254" name="直線コネクタ 253"/>
        <xdr:cNvCxnSpPr/>
      </xdr:nvCxnSpPr>
      <xdr:spPr>
        <a:xfrm flipV="1">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77470</xdr:rowOff>
    </xdr:from>
    <xdr:to>
      <xdr:col>21</xdr:col>
      <xdr:colOff>361950</xdr:colOff>
      <xdr:row>57</xdr:row>
      <xdr:rowOff>69850</xdr:rowOff>
    </xdr:to>
    <xdr:cxnSp macro="">
      <xdr:nvCxnSpPr>
        <xdr:cNvPr id="257" name="直線コネクタ 256"/>
        <xdr:cNvCxnSpPr/>
      </xdr:nvCxnSpPr>
      <xdr:spPr>
        <a:xfrm>
          <a:off x="13893800" y="916432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77470</xdr:rowOff>
    </xdr:from>
    <xdr:to>
      <xdr:col>20</xdr:col>
      <xdr:colOff>158750</xdr:colOff>
      <xdr:row>55</xdr:row>
      <xdr:rowOff>77470</xdr:rowOff>
    </xdr:to>
    <xdr:cxnSp macro="">
      <xdr:nvCxnSpPr>
        <xdr:cNvPr id="260" name="直線コネクタ 259"/>
        <xdr:cNvCxnSpPr/>
      </xdr:nvCxnSpPr>
      <xdr:spPr>
        <a:xfrm flipV="1">
          <a:off x="13004800" y="91643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26670</xdr:rowOff>
    </xdr:from>
    <xdr:to>
      <xdr:col>20</xdr:col>
      <xdr:colOff>209550</xdr:colOff>
      <xdr:row>53</xdr:row>
      <xdr:rowOff>128270</xdr:rowOff>
    </xdr:to>
    <xdr:sp macro="" textlink="">
      <xdr:nvSpPr>
        <xdr:cNvPr id="276" name="円/楕円 275"/>
        <xdr:cNvSpPr/>
      </xdr:nvSpPr>
      <xdr:spPr>
        <a:xfrm>
          <a:off x="13843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138447</xdr:rowOff>
    </xdr:from>
    <xdr:ext cx="762000" cy="259045"/>
    <xdr:sp macro="" textlink="">
      <xdr:nvSpPr>
        <xdr:cNvPr id="277" name="テキスト ボックス 276"/>
        <xdr:cNvSpPr txBox="1"/>
      </xdr:nvSpPr>
      <xdr:spPr>
        <a:xfrm>
          <a:off x="13512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8" name="円/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a:t>
          </a:r>
          <a:r>
            <a:rPr kumimoji="1" lang="en-US" altLang="ja-JP" sz="1300">
              <a:latin typeface="ＭＳ Ｐゴシック"/>
            </a:rPr>
            <a:t>2.8</a:t>
          </a:r>
          <a:r>
            <a:rPr kumimoji="1" lang="ja-JP" altLang="en-US" sz="1300">
              <a:latin typeface="ＭＳ Ｐゴシック"/>
            </a:rPr>
            <a:t>％と低い数値であり、前年度と比較しても下がっている。要因としては、毎年、市独自の補助金について精査し、見直しを行ってきたことがあげられる。今後も引き続き適正な補助金交付を行うよう努める。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92710</xdr:rowOff>
    </xdr:from>
    <xdr:to>
      <xdr:col>24</xdr:col>
      <xdr:colOff>31750</xdr:colOff>
      <xdr:row>33</xdr:row>
      <xdr:rowOff>100330</xdr:rowOff>
    </xdr:to>
    <xdr:cxnSp macro="">
      <xdr:nvCxnSpPr>
        <xdr:cNvPr id="311" name="直線コネクタ 310"/>
        <xdr:cNvCxnSpPr/>
      </xdr:nvCxnSpPr>
      <xdr:spPr>
        <a:xfrm flipV="1">
          <a:off x="15671800" y="575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100330</xdr:rowOff>
    </xdr:from>
    <xdr:to>
      <xdr:col>22</xdr:col>
      <xdr:colOff>565150</xdr:colOff>
      <xdr:row>33</xdr:row>
      <xdr:rowOff>138430</xdr:rowOff>
    </xdr:to>
    <xdr:cxnSp macro="">
      <xdr:nvCxnSpPr>
        <xdr:cNvPr id="314" name="直線コネクタ 313"/>
        <xdr:cNvCxnSpPr/>
      </xdr:nvCxnSpPr>
      <xdr:spPr>
        <a:xfrm flipV="1">
          <a:off x="14782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138430</xdr:rowOff>
    </xdr:from>
    <xdr:to>
      <xdr:col>21</xdr:col>
      <xdr:colOff>361950</xdr:colOff>
      <xdr:row>34</xdr:row>
      <xdr:rowOff>12700</xdr:rowOff>
    </xdr:to>
    <xdr:cxnSp macro="">
      <xdr:nvCxnSpPr>
        <xdr:cNvPr id="317" name="直線コネクタ 316"/>
        <xdr:cNvCxnSpPr/>
      </xdr:nvCxnSpPr>
      <xdr:spPr>
        <a:xfrm flipV="1">
          <a:off x="13893800" y="579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107950</xdr:rowOff>
    </xdr:from>
    <xdr:to>
      <xdr:col>20</xdr:col>
      <xdr:colOff>158750</xdr:colOff>
      <xdr:row>34</xdr:row>
      <xdr:rowOff>12700</xdr:rowOff>
    </xdr:to>
    <xdr:cxnSp macro="">
      <xdr:nvCxnSpPr>
        <xdr:cNvPr id="320" name="直線コネクタ 319"/>
        <xdr:cNvCxnSpPr/>
      </xdr:nvCxnSpPr>
      <xdr:spPr>
        <a:xfrm>
          <a:off x="13004800" y="576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41910</xdr:rowOff>
    </xdr:from>
    <xdr:to>
      <xdr:col>24</xdr:col>
      <xdr:colOff>82550</xdr:colOff>
      <xdr:row>33</xdr:row>
      <xdr:rowOff>143510</xdr:rowOff>
    </xdr:to>
    <xdr:sp macro="" textlink="">
      <xdr:nvSpPr>
        <xdr:cNvPr id="330" name="円/楕円 329"/>
        <xdr:cNvSpPr/>
      </xdr:nvSpPr>
      <xdr:spPr>
        <a:xfrm>
          <a:off x="16459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121937</xdr:rowOff>
    </xdr:from>
    <xdr:ext cx="762000" cy="259045"/>
    <xdr:sp macro="" textlink="">
      <xdr:nvSpPr>
        <xdr:cNvPr id="331" name="補助費等該当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49530</xdr:rowOff>
    </xdr:from>
    <xdr:to>
      <xdr:col>22</xdr:col>
      <xdr:colOff>615950</xdr:colOff>
      <xdr:row>33</xdr:row>
      <xdr:rowOff>151130</xdr:rowOff>
    </xdr:to>
    <xdr:sp macro="" textlink="">
      <xdr:nvSpPr>
        <xdr:cNvPr id="332" name="円/楕円 331"/>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161307</xdr:rowOff>
    </xdr:from>
    <xdr:ext cx="736600" cy="259045"/>
    <xdr:sp macro="" textlink="">
      <xdr:nvSpPr>
        <xdr:cNvPr id="333" name="テキスト ボックス 332"/>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87630</xdr:rowOff>
    </xdr:from>
    <xdr:to>
      <xdr:col>21</xdr:col>
      <xdr:colOff>412750</xdr:colOff>
      <xdr:row>34</xdr:row>
      <xdr:rowOff>17780</xdr:rowOff>
    </xdr:to>
    <xdr:sp macro="" textlink="">
      <xdr:nvSpPr>
        <xdr:cNvPr id="334" name="円/楕円 333"/>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27957</xdr:rowOff>
    </xdr:from>
    <xdr:ext cx="762000" cy="259045"/>
    <xdr:sp macro="" textlink="">
      <xdr:nvSpPr>
        <xdr:cNvPr id="335" name="テキスト ボックス 334"/>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133350</xdr:rowOff>
    </xdr:from>
    <xdr:to>
      <xdr:col>20</xdr:col>
      <xdr:colOff>209550</xdr:colOff>
      <xdr:row>34</xdr:row>
      <xdr:rowOff>63500</xdr:rowOff>
    </xdr:to>
    <xdr:sp macro="" textlink="">
      <xdr:nvSpPr>
        <xdr:cNvPr id="336" name="円/楕円 335"/>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73677</xdr:rowOff>
    </xdr:from>
    <xdr:ext cx="762000" cy="259045"/>
    <xdr:sp macro="" textlink="">
      <xdr:nvSpPr>
        <xdr:cNvPr id="337" name="テキスト ボックス 336"/>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57150</xdr:rowOff>
    </xdr:from>
    <xdr:to>
      <xdr:col>19</xdr:col>
      <xdr:colOff>6350</xdr:colOff>
      <xdr:row>33</xdr:row>
      <xdr:rowOff>158750</xdr:rowOff>
    </xdr:to>
    <xdr:sp macro="" textlink="">
      <xdr:nvSpPr>
        <xdr:cNvPr id="338" name="円/楕円 337"/>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168927</xdr:rowOff>
    </xdr:from>
    <xdr:ext cx="762000" cy="259045"/>
    <xdr:sp macro="" textlink="">
      <xdr:nvSpPr>
        <xdr:cNvPr id="339" name="テキスト ボックス 338"/>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公債費については</a:t>
          </a:r>
          <a:r>
            <a:rPr kumimoji="1" lang="en-US" altLang="ja-JP" sz="1300">
              <a:latin typeface="ＭＳ Ｐゴシック"/>
            </a:rPr>
            <a:t>16.1</a:t>
          </a:r>
          <a:r>
            <a:rPr kumimoji="1" lang="ja-JP" altLang="en-US" sz="1300">
              <a:latin typeface="ＭＳ Ｐゴシック"/>
            </a:rPr>
            <a:t>％と大型事業の償還が終了したことにより昨年度よりわずかに減少している。しかし、今後は新庁舎建設事業などの大型事業に伴う借入が見込まれており、公債費を抑制するために事業の優先順位付けを行うなどして普通建設事業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128905</xdr:rowOff>
    </xdr:from>
    <xdr:to>
      <xdr:col>7</xdr:col>
      <xdr:colOff>15875</xdr:colOff>
      <xdr:row>74</xdr:row>
      <xdr:rowOff>130810</xdr:rowOff>
    </xdr:to>
    <xdr:cxnSp macro="">
      <xdr:nvCxnSpPr>
        <xdr:cNvPr id="371" name="直線コネクタ 370"/>
        <xdr:cNvCxnSpPr/>
      </xdr:nvCxnSpPr>
      <xdr:spPr>
        <a:xfrm flipV="1">
          <a:off x="3987800" y="128162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130810</xdr:rowOff>
    </xdr:from>
    <xdr:to>
      <xdr:col>5</xdr:col>
      <xdr:colOff>549275</xdr:colOff>
      <xdr:row>74</xdr:row>
      <xdr:rowOff>159385</xdr:rowOff>
    </xdr:to>
    <xdr:cxnSp macro="">
      <xdr:nvCxnSpPr>
        <xdr:cNvPr id="374" name="直線コネクタ 373"/>
        <xdr:cNvCxnSpPr/>
      </xdr:nvCxnSpPr>
      <xdr:spPr>
        <a:xfrm flipV="1">
          <a:off x="3098800" y="12818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125095</xdr:rowOff>
    </xdr:from>
    <xdr:to>
      <xdr:col>4</xdr:col>
      <xdr:colOff>346075</xdr:colOff>
      <xdr:row>74</xdr:row>
      <xdr:rowOff>159385</xdr:rowOff>
    </xdr:to>
    <xdr:cxnSp macro="">
      <xdr:nvCxnSpPr>
        <xdr:cNvPr id="377" name="直線コネクタ 376"/>
        <xdr:cNvCxnSpPr/>
      </xdr:nvCxnSpPr>
      <xdr:spPr>
        <a:xfrm>
          <a:off x="2209800" y="12812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125095</xdr:rowOff>
    </xdr:from>
    <xdr:to>
      <xdr:col>3</xdr:col>
      <xdr:colOff>142875</xdr:colOff>
      <xdr:row>74</xdr:row>
      <xdr:rowOff>167005</xdr:rowOff>
    </xdr:to>
    <xdr:cxnSp macro="">
      <xdr:nvCxnSpPr>
        <xdr:cNvPr id="380" name="直線コネクタ 379"/>
        <xdr:cNvCxnSpPr/>
      </xdr:nvCxnSpPr>
      <xdr:spPr>
        <a:xfrm flipV="1">
          <a:off x="1320800" y="12812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78105</xdr:rowOff>
    </xdr:from>
    <xdr:to>
      <xdr:col>7</xdr:col>
      <xdr:colOff>66675</xdr:colOff>
      <xdr:row>75</xdr:row>
      <xdr:rowOff>8255</xdr:rowOff>
    </xdr:to>
    <xdr:sp macro="" textlink="">
      <xdr:nvSpPr>
        <xdr:cNvPr id="390" name="円/楕円 389"/>
        <xdr:cNvSpPr/>
      </xdr:nvSpPr>
      <xdr:spPr>
        <a:xfrm>
          <a:off x="47752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158132</xdr:rowOff>
    </xdr:from>
    <xdr:ext cx="762000" cy="259045"/>
    <xdr:sp macro="" textlink="">
      <xdr:nvSpPr>
        <xdr:cNvPr id="391" name="公債費該当値テキスト"/>
        <xdr:cNvSpPr txBox="1"/>
      </xdr:nvSpPr>
      <xdr:spPr>
        <a:xfrm>
          <a:off x="4914900" y="126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80010</xdr:rowOff>
    </xdr:from>
    <xdr:to>
      <xdr:col>5</xdr:col>
      <xdr:colOff>600075</xdr:colOff>
      <xdr:row>75</xdr:row>
      <xdr:rowOff>10160</xdr:rowOff>
    </xdr:to>
    <xdr:sp macro="" textlink="">
      <xdr:nvSpPr>
        <xdr:cNvPr id="392" name="円/楕円 391"/>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20337</xdr:rowOff>
    </xdr:from>
    <xdr:ext cx="736600" cy="259045"/>
    <xdr:sp macro="" textlink="">
      <xdr:nvSpPr>
        <xdr:cNvPr id="393" name="テキスト ボックス 392"/>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108585</xdr:rowOff>
    </xdr:from>
    <xdr:to>
      <xdr:col>4</xdr:col>
      <xdr:colOff>396875</xdr:colOff>
      <xdr:row>75</xdr:row>
      <xdr:rowOff>38735</xdr:rowOff>
    </xdr:to>
    <xdr:sp macro="" textlink="">
      <xdr:nvSpPr>
        <xdr:cNvPr id="394" name="円/楕円 393"/>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48912</xdr:rowOff>
    </xdr:from>
    <xdr:ext cx="762000" cy="259045"/>
    <xdr:sp macro="" textlink="">
      <xdr:nvSpPr>
        <xdr:cNvPr id="395" name="テキスト ボックス 394"/>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74295</xdr:rowOff>
    </xdr:from>
    <xdr:to>
      <xdr:col>3</xdr:col>
      <xdr:colOff>193675</xdr:colOff>
      <xdr:row>75</xdr:row>
      <xdr:rowOff>4445</xdr:rowOff>
    </xdr:to>
    <xdr:sp macro="" textlink="">
      <xdr:nvSpPr>
        <xdr:cNvPr id="396" name="円/楕円 395"/>
        <xdr:cNvSpPr/>
      </xdr:nvSpPr>
      <xdr:spPr>
        <a:xfrm>
          <a:off x="2159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14622</xdr:rowOff>
    </xdr:from>
    <xdr:ext cx="762000" cy="259045"/>
    <xdr:sp macro="" textlink="">
      <xdr:nvSpPr>
        <xdr:cNvPr id="397" name="テキスト ボックス 396"/>
        <xdr:cNvSpPr txBox="1"/>
      </xdr:nvSpPr>
      <xdr:spPr>
        <a:xfrm>
          <a:off x="1828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98" name="円/楕円 397"/>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56532</xdr:rowOff>
    </xdr:from>
    <xdr:ext cx="762000" cy="259045"/>
    <xdr:sp macro="" textlink="">
      <xdr:nvSpPr>
        <xdr:cNvPr id="399" name="テキスト ボックス 398"/>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公債費以外は人件費が減少したことにより、前年度より減少し</a:t>
          </a:r>
          <a:r>
            <a:rPr kumimoji="1" lang="en-US" altLang="ja-JP" sz="1300">
              <a:latin typeface="ＭＳ Ｐゴシック"/>
            </a:rPr>
            <a:t>68.7</a:t>
          </a:r>
          <a:r>
            <a:rPr kumimoji="1" lang="ja-JP" altLang="en-US" sz="1300">
              <a:latin typeface="ＭＳ Ｐゴシック"/>
            </a:rPr>
            <a:t>％となった。今後も引き続き歳出削減、更なる自主財源の確保に取り組み財政健全化に努める。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77</xdr:row>
      <xdr:rowOff>85089</xdr:rowOff>
    </xdr:to>
    <xdr:cxnSp macro="">
      <xdr:nvCxnSpPr>
        <xdr:cNvPr id="432" name="直線コネクタ 431"/>
        <xdr:cNvCxnSpPr/>
      </xdr:nvCxnSpPr>
      <xdr:spPr>
        <a:xfrm flipV="1">
          <a:off x="15671800" y="132219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35561</xdr:rowOff>
    </xdr:from>
    <xdr:to>
      <xdr:col>22</xdr:col>
      <xdr:colOff>565150</xdr:colOff>
      <xdr:row>77</xdr:row>
      <xdr:rowOff>85089</xdr:rowOff>
    </xdr:to>
    <xdr:cxnSp macro="">
      <xdr:nvCxnSpPr>
        <xdr:cNvPr id="435" name="直線コネクタ 434"/>
        <xdr:cNvCxnSpPr/>
      </xdr:nvCxnSpPr>
      <xdr:spPr>
        <a:xfrm>
          <a:off x="14782800" y="13237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77</xdr:row>
      <xdr:rowOff>35561</xdr:rowOff>
    </xdr:to>
    <xdr:cxnSp macro="">
      <xdr:nvCxnSpPr>
        <xdr:cNvPr id="438" name="直線コネクタ 437"/>
        <xdr:cNvCxnSpPr/>
      </xdr:nvCxnSpPr>
      <xdr:spPr>
        <a:xfrm>
          <a:off x="13893800" y="1299718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5080</xdr:rowOff>
    </xdr:to>
    <xdr:cxnSp macro="">
      <xdr:nvCxnSpPr>
        <xdr:cNvPr id="441" name="直線コネクタ 440"/>
        <xdr:cNvCxnSpPr/>
      </xdr:nvCxnSpPr>
      <xdr:spPr>
        <a:xfrm flipV="1">
          <a:off x="13004800" y="1299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51" name="円/楕円 450"/>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157497</xdr:rowOff>
    </xdr:from>
    <xdr:ext cx="762000" cy="259045"/>
    <xdr:sp macro="" textlink="">
      <xdr:nvSpPr>
        <xdr:cNvPr id="452"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53" name="円/楕円 452"/>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54" name="テキスト ボックス 453"/>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156211</xdr:rowOff>
    </xdr:from>
    <xdr:to>
      <xdr:col>21</xdr:col>
      <xdr:colOff>412750</xdr:colOff>
      <xdr:row>77</xdr:row>
      <xdr:rowOff>86361</xdr:rowOff>
    </xdr:to>
    <xdr:sp macro="" textlink="">
      <xdr:nvSpPr>
        <xdr:cNvPr id="455" name="円/楕円 454"/>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56" name="テキスト ボックス 455"/>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7" name="円/楕円 456"/>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8" name="テキスト ボックス 457"/>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59" name="円/楕円 458"/>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60" name="テキスト ボックス 459"/>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沖縄県石垣市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32131</xdr:rowOff>
    </xdr:from>
    <xdr:to>
      <xdr:col>4</xdr:col>
      <xdr:colOff>1117600</xdr:colOff>
      <xdr:row>18</xdr:row>
      <xdr:rowOff>55410</xdr:rowOff>
    </xdr:to>
    <xdr:cxnSp macro="">
      <xdr:nvCxnSpPr>
        <xdr:cNvPr id="50" name="直線コネクタ 49"/>
        <xdr:cNvCxnSpPr/>
      </xdr:nvCxnSpPr>
      <xdr:spPr bwMode="auto">
        <a:xfrm flipV="1">
          <a:off x="5003800" y="3165856"/>
          <a:ext cx="647700" cy="2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55410</xdr:rowOff>
    </xdr:from>
    <xdr:to>
      <xdr:col>4</xdr:col>
      <xdr:colOff>469900</xdr:colOff>
      <xdr:row>18</xdr:row>
      <xdr:rowOff>73482</xdr:rowOff>
    </xdr:to>
    <xdr:cxnSp macro="">
      <xdr:nvCxnSpPr>
        <xdr:cNvPr id="53" name="直線コネクタ 52"/>
        <xdr:cNvCxnSpPr/>
      </xdr:nvCxnSpPr>
      <xdr:spPr bwMode="auto">
        <a:xfrm flipV="1">
          <a:off x="4305300" y="3189135"/>
          <a:ext cx="698500" cy="18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32093</xdr:rowOff>
    </xdr:from>
    <xdr:to>
      <xdr:col>3</xdr:col>
      <xdr:colOff>904875</xdr:colOff>
      <xdr:row>18</xdr:row>
      <xdr:rowOff>73482</xdr:rowOff>
    </xdr:to>
    <xdr:cxnSp macro="">
      <xdr:nvCxnSpPr>
        <xdr:cNvPr id="56" name="直線コネクタ 55"/>
        <xdr:cNvCxnSpPr/>
      </xdr:nvCxnSpPr>
      <xdr:spPr bwMode="auto">
        <a:xfrm>
          <a:off x="3606800" y="3165818"/>
          <a:ext cx="698500" cy="4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32093</xdr:rowOff>
    </xdr:from>
    <xdr:to>
      <xdr:col>3</xdr:col>
      <xdr:colOff>206375</xdr:colOff>
      <xdr:row>18</xdr:row>
      <xdr:rowOff>92456</xdr:rowOff>
    </xdr:to>
    <xdr:cxnSp macro="">
      <xdr:nvCxnSpPr>
        <xdr:cNvPr id="59" name="直線コネクタ 58"/>
        <xdr:cNvCxnSpPr/>
      </xdr:nvCxnSpPr>
      <xdr:spPr bwMode="auto">
        <a:xfrm flipV="1">
          <a:off x="2908300" y="3165818"/>
          <a:ext cx="698500" cy="6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152781</xdr:rowOff>
    </xdr:from>
    <xdr:to>
      <xdr:col>5</xdr:col>
      <xdr:colOff>34925</xdr:colOff>
      <xdr:row>18</xdr:row>
      <xdr:rowOff>82931</xdr:rowOff>
    </xdr:to>
    <xdr:sp macro="" textlink="">
      <xdr:nvSpPr>
        <xdr:cNvPr id="69" name="円/楕円 68"/>
        <xdr:cNvSpPr/>
      </xdr:nvSpPr>
      <xdr:spPr bwMode="auto">
        <a:xfrm>
          <a:off x="5600700" y="311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124858</xdr:rowOff>
    </xdr:from>
    <xdr:ext cx="762000" cy="259045"/>
    <xdr:sp macro="" textlink="">
      <xdr:nvSpPr>
        <xdr:cNvPr id="70" name="人口1人当たり決算額の推移該当値テキスト130"/>
        <xdr:cNvSpPr txBox="1"/>
      </xdr:nvSpPr>
      <xdr:spPr>
        <a:xfrm>
          <a:off x="5740400" y="308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4610</xdr:rowOff>
    </xdr:from>
    <xdr:to>
      <xdr:col>4</xdr:col>
      <xdr:colOff>520700</xdr:colOff>
      <xdr:row>18</xdr:row>
      <xdr:rowOff>106210</xdr:rowOff>
    </xdr:to>
    <xdr:sp macro="" textlink="">
      <xdr:nvSpPr>
        <xdr:cNvPr id="71" name="円/楕円 70"/>
        <xdr:cNvSpPr/>
      </xdr:nvSpPr>
      <xdr:spPr bwMode="auto">
        <a:xfrm>
          <a:off x="49530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90987</xdr:rowOff>
    </xdr:from>
    <xdr:ext cx="736600" cy="259045"/>
    <xdr:sp macro="" textlink="">
      <xdr:nvSpPr>
        <xdr:cNvPr id="72" name="テキスト ボックス 71"/>
        <xdr:cNvSpPr txBox="1"/>
      </xdr:nvSpPr>
      <xdr:spPr>
        <a:xfrm>
          <a:off x="4622800" y="322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22682</xdr:rowOff>
    </xdr:from>
    <xdr:to>
      <xdr:col>3</xdr:col>
      <xdr:colOff>955675</xdr:colOff>
      <xdr:row>18</xdr:row>
      <xdr:rowOff>124282</xdr:rowOff>
    </xdr:to>
    <xdr:sp macro="" textlink="">
      <xdr:nvSpPr>
        <xdr:cNvPr id="73" name="円/楕円 72"/>
        <xdr:cNvSpPr/>
      </xdr:nvSpPr>
      <xdr:spPr bwMode="auto">
        <a:xfrm>
          <a:off x="4254500" y="315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109059</xdr:rowOff>
    </xdr:from>
    <xdr:ext cx="762000" cy="259045"/>
    <xdr:sp macro="" textlink="">
      <xdr:nvSpPr>
        <xdr:cNvPr id="74" name="テキスト ボックス 73"/>
        <xdr:cNvSpPr txBox="1"/>
      </xdr:nvSpPr>
      <xdr:spPr>
        <a:xfrm>
          <a:off x="3924300" y="324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152743</xdr:rowOff>
    </xdr:from>
    <xdr:to>
      <xdr:col>3</xdr:col>
      <xdr:colOff>257175</xdr:colOff>
      <xdr:row>18</xdr:row>
      <xdr:rowOff>82893</xdr:rowOff>
    </xdr:to>
    <xdr:sp macro="" textlink="">
      <xdr:nvSpPr>
        <xdr:cNvPr id="75" name="円/楕円 74"/>
        <xdr:cNvSpPr/>
      </xdr:nvSpPr>
      <xdr:spPr bwMode="auto">
        <a:xfrm>
          <a:off x="3556000" y="311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67670</xdr:rowOff>
    </xdr:from>
    <xdr:ext cx="762000" cy="259045"/>
    <xdr:sp macro="" textlink="">
      <xdr:nvSpPr>
        <xdr:cNvPr id="76" name="テキスト ボックス 75"/>
        <xdr:cNvSpPr txBox="1"/>
      </xdr:nvSpPr>
      <xdr:spPr>
        <a:xfrm>
          <a:off x="3225800" y="320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41656</xdr:rowOff>
    </xdr:from>
    <xdr:to>
      <xdr:col>2</xdr:col>
      <xdr:colOff>692150</xdr:colOff>
      <xdr:row>18</xdr:row>
      <xdr:rowOff>143256</xdr:rowOff>
    </xdr:to>
    <xdr:sp macro="" textlink="">
      <xdr:nvSpPr>
        <xdr:cNvPr id="77" name="円/楕円 76"/>
        <xdr:cNvSpPr/>
      </xdr:nvSpPr>
      <xdr:spPr bwMode="auto">
        <a:xfrm>
          <a:off x="2857500" y="317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128033</xdr:rowOff>
    </xdr:from>
    <xdr:ext cx="762000" cy="259045"/>
    <xdr:sp macro="" textlink="">
      <xdr:nvSpPr>
        <xdr:cNvPr id="78" name="テキスト ボックス 77"/>
        <xdr:cNvSpPr txBox="1"/>
      </xdr:nvSpPr>
      <xdr:spPr>
        <a:xfrm>
          <a:off x="2527300" y="326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9344</xdr:rowOff>
    </xdr:from>
    <xdr:to>
      <xdr:col>4</xdr:col>
      <xdr:colOff>1117600</xdr:colOff>
      <xdr:row>38</xdr:row>
      <xdr:rowOff>19245</xdr:rowOff>
    </xdr:to>
    <xdr:cxnSp macro="">
      <xdr:nvCxnSpPr>
        <xdr:cNvPr id="112" name="直線コネクタ 111"/>
        <xdr:cNvCxnSpPr/>
      </xdr:nvCxnSpPr>
      <xdr:spPr bwMode="auto">
        <a:xfrm>
          <a:off x="5003800" y="7476944"/>
          <a:ext cx="647700" cy="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337453</xdr:rowOff>
    </xdr:from>
    <xdr:to>
      <xdr:col>4</xdr:col>
      <xdr:colOff>469900</xdr:colOff>
      <xdr:row>38</xdr:row>
      <xdr:rowOff>9344</xdr:rowOff>
    </xdr:to>
    <xdr:cxnSp macro="">
      <xdr:nvCxnSpPr>
        <xdr:cNvPr id="115" name="直線コネクタ 114"/>
        <xdr:cNvCxnSpPr/>
      </xdr:nvCxnSpPr>
      <xdr:spPr bwMode="auto">
        <a:xfrm>
          <a:off x="4305300" y="7462153"/>
          <a:ext cx="6985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332987</xdr:rowOff>
    </xdr:from>
    <xdr:to>
      <xdr:col>3</xdr:col>
      <xdr:colOff>904875</xdr:colOff>
      <xdr:row>37</xdr:row>
      <xdr:rowOff>337453</xdr:rowOff>
    </xdr:to>
    <xdr:cxnSp macro="">
      <xdr:nvCxnSpPr>
        <xdr:cNvPr id="118" name="直線コネクタ 117"/>
        <xdr:cNvCxnSpPr/>
      </xdr:nvCxnSpPr>
      <xdr:spPr bwMode="auto">
        <a:xfrm>
          <a:off x="3606800" y="7457687"/>
          <a:ext cx="698500" cy="4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332987</xdr:rowOff>
    </xdr:from>
    <xdr:to>
      <xdr:col>3</xdr:col>
      <xdr:colOff>206375</xdr:colOff>
      <xdr:row>37</xdr:row>
      <xdr:rowOff>337201</xdr:rowOff>
    </xdr:to>
    <xdr:cxnSp macro="">
      <xdr:nvCxnSpPr>
        <xdr:cNvPr id="121" name="直線コネクタ 120"/>
        <xdr:cNvCxnSpPr/>
      </xdr:nvCxnSpPr>
      <xdr:spPr bwMode="auto">
        <a:xfrm flipV="1">
          <a:off x="2908300" y="7457687"/>
          <a:ext cx="698500" cy="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311345</xdr:rowOff>
    </xdr:from>
    <xdr:to>
      <xdr:col>5</xdr:col>
      <xdr:colOff>34925</xdr:colOff>
      <xdr:row>38</xdr:row>
      <xdr:rowOff>70045</xdr:rowOff>
    </xdr:to>
    <xdr:sp macro="" textlink="">
      <xdr:nvSpPr>
        <xdr:cNvPr id="131" name="円/楕円 130"/>
        <xdr:cNvSpPr/>
      </xdr:nvSpPr>
      <xdr:spPr bwMode="auto">
        <a:xfrm>
          <a:off x="5600700" y="743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18,282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301444</xdr:rowOff>
    </xdr:from>
    <xdr:to>
      <xdr:col>4</xdr:col>
      <xdr:colOff>520700</xdr:colOff>
      <xdr:row>38</xdr:row>
      <xdr:rowOff>60144</xdr:rowOff>
    </xdr:to>
    <xdr:sp macro="" textlink="">
      <xdr:nvSpPr>
        <xdr:cNvPr id="133" name="円/楕円 132"/>
        <xdr:cNvSpPr/>
      </xdr:nvSpPr>
      <xdr:spPr bwMode="auto">
        <a:xfrm>
          <a:off x="4953000" y="742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44921</xdr:rowOff>
    </xdr:from>
    <xdr:ext cx="736600" cy="259045"/>
    <xdr:sp macro="" textlink="">
      <xdr:nvSpPr>
        <xdr:cNvPr id="134" name="テキスト ボックス 133"/>
        <xdr:cNvSpPr txBox="1"/>
      </xdr:nvSpPr>
      <xdr:spPr>
        <a:xfrm>
          <a:off x="4622800" y="75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286653</xdr:rowOff>
    </xdr:from>
    <xdr:to>
      <xdr:col>3</xdr:col>
      <xdr:colOff>955675</xdr:colOff>
      <xdr:row>38</xdr:row>
      <xdr:rowOff>45353</xdr:rowOff>
    </xdr:to>
    <xdr:sp macro="" textlink="">
      <xdr:nvSpPr>
        <xdr:cNvPr id="135" name="円/楕円 134"/>
        <xdr:cNvSpPr/>
      </xdr:nvSpPr>
      <xdr:spPr bwMode="auto">
        <a:xfrm>
          <a:off x="4254500" y="741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30130</xdr:rowOff>
    </xdr:from>
    <xdr:ext cx="762000" cy="259045"/>
    <xdr:sp macro="" textlink="">
      <xdr:nvSpPr>
        <xdr:cNvPr id="136" name="テキスト ボックス 135"/>
        <xdr:cNvSpPr txBox="1"/>
      </xdr:nvSpPr>
      <xdr:spPr>
        <a:xfrm>
          <a:off x="3924300" y="74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282187</xdr:rowOff>
    </xdr:from>
    <xdr:to>
      <xdr:col>3</xdr:col>
      <xdr:colOff>257175</xdr:colOff>
      <xdr:row>38</xdr:row>
      <xdr:rowOff>40887</xdr:rowOff>
    </xdr:to>
    <xdr:sp macro="" textlink="">
      <xdr:nvSpPr>
        <xdr:cNvPr id="137" name="円/楕円 136"/>
        <xdr:cNvSpPr/>
      </xdr:nvSpPr>
      <xdr:spPr bwMode="auto">
        <a:xfrm>
          <a:off x="3556000" y="740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25664</xdr:rowOff>
    </xdr:from>
    <xdr:ext cx="762000" cy="259045"/>
    <xdr:sp macro="" textlink="">
      <xdr:nvSpPr>
        <xdr:cNvPr id="138" name="テキスト ボックス 137"/>
        <xdr:cNvSpPr txBox="1"/>
      </xdr:nvSpPr>
      <xdr:spPr>
        <a:xfrm>
          <a:off x="3225800" y="749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286401</xdr:rowOff>
    </xdr:from>
    <xdr:to>
      <xdr:col>2</xdr:col>
      <xdr:colOff>692150</xdr:colOff>
      <xdr:row>38</xdr:row>
      <xdr:rowOff>45101</xdr:rowOff>
    </xdr:to>
    <xdr:sp macro="" textlink="">
      <xdr:nvSpPr>
        <xdr:cNvPr id="139" name="円/楕円 138"/>
        <xdr:cNvSpPr/>
      </xdr:nvSpPr>
      <xdr:spPr bwMode="auto">
        <a:xfrm>
          <a:off x="2857500" y="741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29878</xdr:rowOff>
    </xdr:from>
    <xdr:ext cx="762000" cy="259045"/>
    <xdr:sp macro="" textlink="">
      <xdr:nvSpPr>
        <xdr:cNvPr id="140" name="テキスト ボックス 139"/>
        <xdr:cNvSpPr txBox="1"/>
      </xdr:nvSpPr>
      <xdr:spPr>
        <a:xfrm>
          <a:off x="2527300" y="749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２６年度は前年度同様、取り崩しを回避しており、前年度とほぼ同額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積立を行った。実質収支については、地方交付税等の減額により形式収支が減ったために減っている。今後は大型の建設事業が予定されていることから、更なる自主財源の確保、事業の見直し等により歳出削減に取り組み健全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特別会計は国民健康保険特別会計である。国民健康保険特別会計については累積赤字が多額であり、今後の赤字解消に向けて一般会計の負担が大幅に増える等の課題が多い。また、国民健康保険特別会計以外は黒字ではあるが、公共下水道事業特別会計については一般会計からの基準外繰入に頼っている部分が大きい。現時点では下水道整備も完了しておらず引き続き一般会計からの基準外繰入が必要ではあるが、既整備地区の接続率を高め料金収入を確保していくことが重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前年度と同数値ではあるが、過去数年間と比較すると少なくなっている。大型建設事業の償還が終了したことや、繰上償還の実施、起債額の抑制に努めたこと等が要因である。算入公債費が年々増加していることも実質公債費比率分子が下がった一因である。今後は新庁舎建設事業を始め大型の建設事業が控えているが事業の優先順位付けを行い、将来負担も考慮して建設事業を進め公債費の急激な増加を抑え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将来負担比率の分子は年々減少してきている。要因としては地方債現在高の減少や公営企業債等繰入見込額の減少、充当可能基金の増加があげられる。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今後は新庁舎建設事業を始めとした大型の建設事業が予定されているが、事業の取捨選択、事業費の適正化に努め、基金についても引き続き積立を行い将来負担比率の更なる改善に努める。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25314873</v>
      </c>
      <c r="BO4" s="379"/>
      <c r="BP4" s="379"/>
      <c r="BQ4" s="379"/>
      <c r="BR4" s="379"/>
      <c r="BS4" s="379"/>
      <c r="BT4" s="379"/>
      <c r="BU4" s="380"/>
      <c r="BV4" s="378">
        <v>25454575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3.3</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24662055</v>
      </c>
      <c r="BO5" s="384"/>
      <c r="BP5" s="384"/>
      <c r="BQ5" s="384"/>
      <c r="BR5" s="384"/>
      <c r="BS5" s="384"/>
      <c r="BT5" s="384"/>
      <c r="BU5" s="385"/>
      <c r="BV5" s="383">
        <v>24594271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84.8</v>
      </c>
      <c r="CU5" s="354"/>
      <c r="CV5" s="354"/>
      <c r="CW5" s="354"/>
      <c r="CX5" s="354"/>
      <c r="CY5" s="354"/>
      <c r="CZ5" s="354"/>
      <c r="DA5" s="355"/>
      <c r="DB5" s="353">
        <v>86.6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652818</v>
      </c>
      <c r="BO6" s="384"/>
      <c r="BP6" s="384"/>
      <c r="BQ6" s="384"/>
      <c r="BR6" s="384"/>
      <c r="BS6" s="384"/>
      <c r="BT6" s="384"/>
      <c r="BU6" s="385"/>
      <c r="BV6" s="383">
        <v>860304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90.2</v>
      </c>
      <c r="CU6" s="530"/>
      <c r="CV6" s="530"/>
      <c r="CW6" s="530"/>
      <c r="CX6" s="530"/>
      <c r="CY6" s="530"/>
      <c r="CZ6" s="530"/>
      <c r="DA6" s="531"/>
      <c r="DB6" s="529">
        <v>92.6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223148</v>
      </c>
      <c r="BO7" s="384"/>
      <c r="BP7" s="384"/>
      <c r="BQ7" s="384"/>
      <c r="BR7" s="384"/>
      <c r="BS7" s="384"/>
      <c r="BT7" s="384"/>
      <c r="BU7" s="385"/>
      <c r="BV7" s="383">
        <v>193312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13067564</v>
      </c>
      <c r="CU7" s="384"/>
      <c r="CV7" s="384"/>
      <c r="CW7" s="384"/>
      <c r="CX7" s="384"/>
      <c r="CY7" s="384"/>
      <c r="CZ7" s="384"/>
      <c r="DA7" s="385"/>
      <c r="DB7" s="383">
        <v>13215254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429670</v>
      </c>
      <c r="BO8" s="384"/>
      <c r="BP8" s="384"/>
      <c r="BQ8" s="384"/>
      <c r="BR8" s="384"/>
      <c r="BS8" s="384"/>
      <c r="BT8" s="384"/>
      <c r="BU8" s="385"/>
      <c r="BV8" s="383">
        <v>666992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0.37</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46922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-237322</v>
      </c>
      <c r="BO9" s="384"/>
      <c r="BP9" s="384"/>
      <c r="BQ9" s="384"/>
      <c r="BR9" s="384"/>
      <c r="BS9" s="384"/>
      <c r="BT9" s="384"/>
      <c r="BU9" s="385"/>
      <c r="BV9" s="383">
        <v>75361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45183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339000</v>
      </c>
      <c r="BO10" s="384"/>
      <c r="BP10" s="384"/>
      <c r="BQ10" s="384"/>
      <c r="BR10" s="384"/>
      <c r="BS10" s="384"/>
      <c r="BT10" s="384"/>
      <c r="BU10" s="385"/>
      <c r="BV10" s="383">
        <v>300000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17700</v>
      </c>
      <c r="BO11" s="384"/>
      <c r="BP11" s="384"/>
      <c r="BQ11" s="384"/>
      <c r="BR11" s="384"/>
      <c r="BS11" s="384"/>
      <c r="BT11" s="384"/>
      <c r="BU11" s="385"/>
      <c r="BV11" s="383">
        <v>50010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48927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48662</v>
      </c>
      <c r="S13" s="485"/>
      <c r="T13" s="485"/>
      <c r="U13" s="485"/>
      <c r="V13" s="486"/>
      <c r="W13" s="472" t="s">
        <v>123</v>
      </c>
      <c r="X13" s="396"/>
      <c r="Y13" s="396"/>
      <c r="Z13" s="396"/>
      <c r="AA13" s="396"/>
      <c r="AB13" s="397"/>
      <c r="AC13" s="359">
        <v>1957</v>
      </c>
      <c r="AD13" s="360"/>
      <c r="AE13" s="360"/>
      <c r="AF13" s="360"/>
      <c r="AG13" s="361"/>
      <c r="AH13" s="359">
        <v>2405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119378</v>
      </c>
      <c r="BO13" s="384"/>
      <c r="BP13" s="384"/>
      <c r="BQ13" s="384"/>
      <c r="BR13" s="384"/>
      <c r="BS13" s="384"/>
      <c r="BT13" s="384"/>
      <c r="BU13" s="385"/>
      <c r="BV13" s="383">
        <v>425371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48816</v>
      </c>
      <c r="S14" s="485"/>
      <c r="T14" s="485"/>
      <c r="U14" s="485"/>
      <c r="V14" s="486"/>
      <c r="W14" s="487"/>
      <c r="X14" s="399"/>
      <c r="Y14" s="399"/>
      <c r="Z14" s="399"/>
      <c r="AA14" s="399"/>
      <c r="AB14" s="400"/>
      <c r="AC14" s="477">
        <v>9.8000000000000007</v>
      </c>
      <c r="AD14" s="478"/>
      <c r="AE14" s="478"/>
      <c r="AF14" s="478"/>
      <c r="AG14" s="479"/>
      <c r="AH14" s="477">
        <v>11.2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57.1</v>
      </c>
      <c r="CU14" s="456"/>
      <c r="CV14" s="456"/>
      <c r="CW14" s="456"/>
      <c r="CX14" s="456"/>
      <c r="CY14" s="456"/>
      <c r="CZ14" s="456"/>
      <c r="DA14" s="457"/>
      <c r="DB14" s="488">
        <v>70.099999999999994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48559</v>
      </c>
      <c r="S15" s="485"/>
      <c r="T15" s="485"/>
      <c r="U15" s="485"/>
      <c r="V15" s="486"/>
      <c r="W15" s="472" t="s">
        <v>130</v>
      </c>
      <c r="X15" s="396"/>
      <c r="Y15" s="396"/>
      <c r="Z15" s="396"/>
      <c r="AA15" s="396"/>
      <c r="AB15" s="397"/>
      <c r="AC15" s="359">
        <v>3190</v>
      </c>
      <c r="AD15" s="360"/>
      <c r="AE15" s="360"/>
      <c r="AF15" s="360"/>
      <c r="AG15" s="361"/>
      <c r="AH15" s="359">
        <v>3371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4249003</v>
      </c>
      <c r="BO15" s="379"/>
      <c r="BP15" s="379"/>
      <c r="BQ15" s="379"/>
      <c r="BR15" s="379"/>
      <c r="BS15" s="379"/>
      <c r="BT15" s="379"/>
      <c r="BU15" s="380"/>
      <c r="BV15" s="378">
        <v>4075145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15.9</v>
      </c>
      <c r="AD16" s="478"/>
      <c r="AE16" s="478"/>
      <c r="AF16" s="478"/>
      <c r="AG16" s="479"/>
      <c r="AH16" s="477">
        <v>15.7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11033622</v>
      </c>
      <c r="BO16" s="384"/>
      <c r="BP16" s="384"/>
      <c r="BQ16" s="384"/>
      <c r="BR16" s="384"/>
      <c r="BS16" s="384"/>
      <c r="BT16" s="384"/>
      <c r="BU16" s="385"/>
      <c r="BV16" s="383">
        <v>11146083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14890</v>
      </c>
      <c r="AD17" s="360"/>
      <c r="AE17" s="360"/>
      <c r="AF17" s="360"/>
      <c r="AG17" s="361"/>
      <c r="AH17" s="359">
        <v>15132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5484496</v>
      </c>
      <c r="BO17" s="384"/>
      <c r="BP17" s="384"/>
      <c r="BQ17" s="384"/>
      <c r="BR17" s="384"/>
      <c r="BS17" s="384"/>
      <c r="BT17" s="384"/>
      <c r="BU17" s="385"/>
      <c r="BV17" s="383">
        <v>5290728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229.27</v>
      </c>
      <c r="M18" s="448"/>
      <c r="N18" s="448"/>
      <c r="O18" s="448"/>
      <c r="P18" s="448"/>
      <c r="Q18" s="448"/>
      <c r="R18" s="449"/>
      <c r="S18" s="449"/>
      <c r="T18" s="449"/>
      <c r="U18" s="449"/>
      <c r="V18" s="450"/>
      <c r="W18" s="464"/>
      <c r="X18" s="465"/>
      <c r="Y18" s="465"/>
      <c r="Z18" s="465"/>
      <c r="AA18" s="465"/>
      <c r="AB18" s="473"/>
      <c r="AC18" s="347">
        <v>74.3</v>
      </c>
      <c r="AD18" s="348"/>
      <c r="AE18" s="348"/>
      <c r="AF18" s="348"/>
      <c r="AG18" s="451"/>
      <c r="AH18" s="347">
        <v>70.7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11403280</v>
      </c>
      <c r="BO18" s="384"/>
      <c r="BP18" s="384"/>
      <c r="BQ18" s="384"/>
      <c r="BR18" s="384"/>
      <c r="BS18" s="384"/>
      <c r="BT18" s="384"/>
      <c r="BU18" s="385"/>
      <c r="BV18" s="383">
        <v>11564029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205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15012536</v>
      </c>
      <c r="BO19" s="384"/>
      <c r="BP19" s="384"/>
      <c r="BQ19" s="384"/>
      <c r="BR19" s="384"/>
      <c r="BS19" s="384"/>
      <c r="BT19" s="384"/>
      <c r="BU19" s="385"/>
      <c r="BV19" s="383">
        <v>14927066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19212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20942605</v>
      </c>
      <c r="BO23" s="384"/>
      <c r="BP23" s="384"/>
      <c r="BQ23" s="384"/>
      <c r="BR23" s="384"/>
      <c r="BS23" s="384"/>
      <c r="BT23" s="384"/>
      <c r="BU23" s="385"/>
      <c r="BV23" s="383">
        <v>21164234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8100</v>
      </c>
      <c r="R24" s="360"/>
      <c r="S24" s="360"/>
      <c r="T24" s="360"/>
      <c r="U24" s="360"/>
      <c r="V24" s="361"/>
      <c r="W24" s="425"/>
      <c r="X24" s="416"/>
      <c r="Y24" s="417"/>
      <c r="Z24" s="356" t="s">
        <v>153</v>
      </c>
      <c r="AA24" s="357"/>
      <c r="AB24" s="357"/>
      <c r="AC24" s="357"/>
      <c r="AD24" s="357"/>
      <c r="AE24" s="357"/>
      <c r="AF24" s="357"/>
      <c r="AG24" s="358"/>
      <c r="AH24" s="359">
        <v>470</v>
      </c>
      <c r="AI24" s="360"/>
      <c r="AJ24" s="360"/>
      <c r="AK24" s="360"/>
      <c r="AL24" s="361"/>
      <c r="AM24" s="359">
        <v>1424100</v>
      </c>
      <c r="AN24" s="360"/>
      <c r="AO24" s="360"/>
      <c r="AP24" s="360"/>
      <c r="AQ24" s="360"/>
      <c r="AR24" s="361"/>
      <c r="AS24" s="359">
        <v>3030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19124735</v>
      </c>
      <c r="BO24" s="384"/>
      <c r="BP24" s="384"/>
      <c r="BQ24" s="384"/>
      <c r="BR24" s="384"/>
      <c r="BS24" s="384"/>
      <c r="BT24" s="384"/>
      <c r="BU24" s="385"/>
      <c r="BV24" s="383">
        <v>19096567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6500</v>
      </c>
      <c r="R25" s="360"/>
      <c r="S25" s="360"/>
      <c r="T25" s="360"/>
      <c r="U25" s="360"/>
      <c r="V25" s="361"/>
      <c r="W25" s="425"/>
      <c r="X25" s="416"/>
      <c r="Y25" s="417"/>
      <c r="Z25" s="356" t="s">
        <v>156</v>
      </c>
      <c r="AA25" s="357"/>
      <c r="AB25" s="357"/>
      <c r="AC25" s="357"/>
      <c r="AD25" s="357"/>
      <c r="AE25" s="357"/>
      <c r="AF25" s="357"/>
      <c r="AG25" s="358"/>
      <c r="AH25" s="359">
        <v>59</v>
      </c>
      <c r="AI25" s="360"/>
      <c r="AJ25" s="360"/>
      <c r="AK25" s="360"/>
      <c r="AL25" s="361"/>
      <c r="AM25" s="359">
        <v>167324</v>
      </c>
      <c r="AN25" s="360"/>
      <c r="AO25" s="360"/>
      <c r="AP25" s="360"/>
      <c r="AQ25" s="360"/>
      <c r="AR25" s="361"/>
      <c r="AS25" s="359">
        <v>2836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432874</v>
      </c>
      <c r="BO25" s="379"/>
      <c r="BP25" s="379"/>
      <c r="BQ25" s="379"/>
      <c r="BR25" s="379"/>
      <c r="BS25" s="379"/>
      <c r="BT25" s="379"/>
      <c r="BU25" s="380"/>
      <c r="BV25" s="378">
        <v>443561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5970</v>
      </c>
      <c r="R26" s="360"/>
      <c r="S26" s="360"/>
      <c r="T26" s="360"/>
      <c r="U26" s="360"/>
      <c r="V26" s="361"/>
      <c r="W26" s="425"/>
      <c r="X26" s="416"/>
      <c r="Y26" s="417"/>
      <c r="Z26" s="356" t="s">
        <v>159</v>
      </c>
      <c r="AA26" s="438"/>
      <c r="AB26" s="438"/>
      <c r="AC26" s="438"/>
      <c r="AD26" s="438"/>
      <c r="AE26" s="438"/>
      <c r="AF26" s="438"/>
      <c r="AG26" s="439"/>
      <c r="AH26" s="359">
        <v>21</v>
      </c>
      <c r="AI26" s="360"/>
      <c r="AJ26" s="360"/>
      <c r="AK26" s="360"/>
      <c r="AL26" s="361"/>
      <c r="AM26" s="359">
        <v>70098</v>
      </c>
      <c r="AN26" s="360"/>
      <c r="AO26" s="360"/>
      <c r="AP26" s="360"/>
      <c r="AQ26" s="360"/>
      <c r="AR26" s="361"/>
      <c r="AS26" s="359">
        <v>3338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4560</v>
      </c>
      <c r="R27" s="360"/>
      <c r="S27" s="360"/>
      <c r="T27" s="360"/>
      <c r="U27" s="360"/>
      <c r="V27" s="361"/>
      <c r="W27" s="425"/>
      <c r="X27" s="416"/>
      <c r="Y27" s="417"/>
      <c r="Z27" s="356" t="s">
        <v>162</v>
      </c>
      <c r="AA27" s="357"/>
      <c r="AB27" s="357"/>
      <c r="AC27" s="357"/>
      <c r="AD27" s="357"/>
      <c r="AE27" s="357"/>
      <c r="AF27" s="357"/>
      <c r="AG27" s="358"/>
      <c r="AH27" s="359">
        <v>27</v>
      </c>
      <c r="AI27" s="360"/>
      <c r="AJ27" s="360"/>
      <c r="AK27" s="360"/>
      <c r="AL27" s="361"/>
      <c r="AM27" s="359">
        <v>88371</v>
      </c>
      <c r="AN27" s="360"/>
      <c r="AO27" s="360"/>
      <c r="AP27" s="360"/>
      <c r="AQ27" s="360"/>
      <c r="AR27" s="361"/>
      <c r="AS27" s="359">
        <v>3273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4130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2427235</v>
      </c>
      <c r="BO28" s="379"/>
      <c r="BP28" s="379"/>
      <c r="BQ28" s="379"/>
      <c r="BR28" s="379"/>
      <c r="BS28" s="379"/>
      <c r="BT28" s="379"/>
      <c r="BU28" s="380"/>
      <c r="BV28" s="378">
        <v>2088235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20</v>
      </c>
      <c r="M29" s="360"/>
      <c r="N29" s="360"/>
      <c r="O29" s="360"/>
      <c r="P29" s="361"/>
      <c r="Q29" s="359">
        <v>3860</v>
      </c>
      <c r="R29" s="360"/>
      <c r="S29" s="360"/>
      <c r="T29" s="360"/>
      <c r="U29" s="360"/>
      <c r="V29" s="361"/>
      <c r="W29" s="426"/>
      <c r="X29" s="427"/>
      <c r="Y29" s="428"/>
      <c r="Z29" s="356" t="s">
        <v>169</v>
      </c>
      <c r="AA29" s="357"/>
      <c r="AB29" s="357"/>
      <c r="AC29" s="357"/>
      <c r="AD29" s="357"/>
      <c r="AE29" s="357"/>
      <c r="AF29" s="357"/>
      <c r="AG29" s="358"/>
      <c r="AH29" s="359">
        <v>497</v>
      </c>
      <c r="AI29" s="360"/>
      <c r="AJ29" s="360"/>
      <c r="AK29" s="360"/>
      <c r="AL29" s="361"/>
      <c r="AM29" s="359">
        <v>1512471</v>
      </c>
      <c r="AN29" s="360"/>
      <c r="AO29" s="360"/>
      <c r="AP29" s="360"/>
      <c r="AQ29" s="360"/>
      <c r="AR29" s="361"/>
      <c r="AS29" s="359">
        <v>3043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261561</v>
      </c>
      <c r="BO29" s="384"/>
      <c r="BP29" s="384"/>
      <c r="BQ29" s="384"/>
      <c r="BR29" s="384"/>
      <c r="BS29" s="384"/>
      <c r="BT29" s="384"/>
      <c r="BU29" s="385"/>
      <c r="BV29" s="383">
        <v>256247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1576518</v>
      </c>
      <c r="BO30" s="387"/>
      <c r="BP30" s="387"/>
      <c r="BQ30" s="387"/>
      <c r="BR30" s="387"/>
      <c r="BS30" s="387"/>
      <c r="BT30" s="387"/>
      <c r="BU30" s="388"/>
      <c r="BV30" s="386">
        <v>1379658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港湾事業特別会計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沖縄県市町村総合事務組合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八重山食肉センター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港湾事業特別会計（普通会計）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沖縄県後期高齢者医療広域連合一般会計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タウンマネジメント石垣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石垣都市計画土地区画整理事業特別会計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沖縄県後期高齢者医療広域連合　事業勘定</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八重山漁業協同組合</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八重山広域市町村圏事務組合　一般会計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沖縄県信用保証協会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沖縄県市町村自治会館管理組合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20808</v>
      </c>
      <c r="J41" s="83">
        <v>20349</v>
      </c>
      <c r="K41" s="83">
        <v>20432</v>
      </c>
      <c r="L41" s="83">
        <v>21164</v>
      </c>
      <c r="M41" s="84">
        <v>20943</v>
      </c>
    </row>
    <row r="42" spans="2:13" ht="27.75" customHeight="1" x14ac:dyDescent="0.15">
      <c r="B42" s="1171"/>
      <c r="C42" s="1172"/>
      <c r="D42" s="85"/>
      <c r="E42" s="1175" t="s">
        <v>26</v>
      </c>
      <c r="F42" s="1175"/>
      <c r="G42" s="1175"/>
      <c r="H42" s="1176"/>
      <c r="I42" s="86">
        <v>173</v>
      </c>
      <c r="J42" s="87">
        <v>128</v>
      </c>
      <c r="K42" s="87">
        <v>326</v>
      </c>
      <c r="L42" s="87">
        <v>67</v>
      </c>
      <c r="M42" s="88">
        <v>35</v>
      </c>
    </row>
    <row r="43" spans="2:13" ht="27.75" customHeight="1" x14ac:dyDescent="0.15">
      <c r="B43" s="1171"/>
      <c r="C43" s="1172"/>
      <c r="D43" s="85"/>
      <c r="E43" s="1175" t="s">
        <v>27</v>
      </c>
      <c r="F43" s="1175"/>
      <c r="G43" s="1175"/>
      <c r="H43" s="1176"/>
      <c r="I43" s="86">
        <v>4354</v>
      </c>
      <c r="J43" s="87">
        <v>4435</v>
      </c>
      <c r="K43" s="87">
        <v>4471</v>
      </c>
      <c r="L43" s="87">
        <v>4774</v>
      </c>
      <c r="M43" s="88">
        <v>4391</v>
      </c>
    </row>
    <row r="44" spans="2:13" ht="27.75" customHeight="1" x14ac:dyDescent="0.15">
      <c r="B44" s="1171"/>
      <c r="C44" s="1172"/>
      <c r="D44" s="85"/>
      <c r="E44" s="1175" t="s">
        <v>28</v>
      </c>
      <c r="F44" s="1175"/>
      <c r="G44" s="1175"/>
      <c r="H44" s="1176"/>
      <c r="I44" s="86" t="s">
        <v>480</v>
      </c>
      <c r="J44" s="87" t="s">
        <v>480</v>
      </c>
      <c r="K44" s="87" t="s">
        <v>480</v>
      </c>
      <c r="L44" s="87" t="s">
        <v>480</v>
      </c>
      <c r="M44" s="88" t="s">
        <v>480</v>
      </c>
    </row>
    <row r="45" spans="2:13" ht="27.75" customHeight="1" x14ac:dyDescent="0.15">
      <c r="B45" s="1171"/>
      <c r="C45" s="1172"/>
      <c r="D45" s="85"/>
      <c r="E45" s="1175" t="s">
        <v>29</v>
      </c>
      <c r="F45" s="1175"/>
      <c r="G45" s="1175"/>
      <c r="H45" s="1176"/>
      <c r="I45" s="86">
        <v>3121</v>
      </c>
      <c r="J45" s="87">
        <v>2982</v>
      </c>
      <c r="K45" s="87">
        <v>2840</v>
      </c>
      <c r="L45" s="87">
        <v>2193</v>
      </c>
      <c r="M45" s="88">
        <v>1542</v>
      </c>
    </row>
    <row r="46" spans="2:13" ht="27.75" customHeight="1" x14ac:dyDescent="0.15">
      <c r="B46" s="1171"/>
      <c r="C46" s="1172"/>
      <c r="D46" s="85"/>
      <c r="E46" s="1175" t="s">
        <v>30</v>
      </c>
      <c r="F46" s="1175"/>
      <c r="G46" s="1175"/>
      <c r="H46" s="1176"/>
      <c r="I46" s="86">
        <v>60</v>
      </c>
      <c r="J46" s="87">
        <v>160</v>
      </c>
      <c r="K46" s="87">
        <v>151</v>
      </c>
      <c r="L46" s="87">
        <v>93</v>
      </c>
      <c r="M46" s="88">
        <v>96</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2764</v>
      </c>
      <c r="J49" s="87">
        <v>3068</v>
      </c>
      <c r="K49" s="87">
        <v>3159</v>
      </c>
      <c r="L49" s="87">
        <v>3724</v>
      </c>
      <c r="M49" s="88">
        <v>4265</v>
      </c>
    </row>
    <row r="50" spans="2:13" ht="27.75" customHeight="1" x14ac:dyDescent="0.15">
      <c r="B50" s="1171"/>
      <c r="C50" s="1172"/>
      <c r="D50" s="85"/>
      <c r="E50" s="1175" t="s">
        <v>35</v>
      </c>
      <c r="F50" s="1175"/>
      <c r="G50" s="1175"/>
      <c r="H50" s="1176"/>
      <c r="I50" s="86">
        <v>511</v>
      </c>
      <c r="J50" s="87">
        <v>519</v>
      </c>
      <c r="K50" s="87">
        <v>597</v>
      </c>
      <c r="L50" s="87">
        <v>503</v>
      </c>
      <c r="M50" s="88">
        <v>464</v>
      </c>
    </row>
    <row r="51" spans="2:13" ht="27.75" customHeight="1" x14ac:dyDescent="0.15">
      <c r="B51" s="1173"/>
      <c r="C51" s="1174"/>
      <c r="D51" s="85"/>
      <c r="E51" s="1175" t="s">
        <v>36</v>
      </c>
      <c r="F51" s="1175"/>
      <c r="G51" s="1175"/>
      <c r="H51" s="1176"/>
      <c r="I51" s="86">
        <v>14792</v>
      </c>
      <c r="J51" s="87">
        <v>14929</v>
      </c>
      <c r="K51" s="87">
        <v>15269</v>
      </c>
      <c r="L51" s="87">
        <v>15837</v>
      </c>
      <c r="M51" s="88">
        <v>15706</v>
      </c>
    </row>
    <row r="52" spans="2:13" ht="27.75" customHeight="1" thickBot="1" x14ac:dyDescent="0.2">
      <c r="B52" s="1177" t="s">
        <v>37</v>
      </c>
      <c r="C52" s="1178"/>
      <c r="D52" s="90"/>
      <c r="E52" s="1179" t="s">
        <v>38</v>
      </c>
      <c r="F52" s="1179"/>
      <c r="G52" s="1179"/>
      <c r="H52" s="1180"/>
      <c r="I52" s="91">
        <v>10448</v>
      </c>
      <c r="J52" s="92">
        <v>9539</v>
      </c>
      <c r="K52" s="92">
        <v>9195</v>
      </c>
      <c r="L52" s="92">
        <v>8227</v>
      </c>
      <c r="M52" s="93">
        <v>6571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83928</v>
      </c>
      <c r="E3" s="116"/>
      <c r="F3" s="117">
        <v>78670</v>
      </c>
      <c r="G3" s="118"/>
      <c r="H3" s="119"/>
    </row>
    <row r="4" spans="1:8" x14ac:dyDescent="0.15">
      <c r="A4" s="120"/>
      <c r="B4" s="121"/>
      <c r="C4" s="122"/>
      <c r="D4" s="123">
        <v>18318</v>
      </c>
      <c r="E4" s="124"/>
      <c r="F4" s="125">
        <v>38094</v>
      </c>
      <c r="G4" s="126"/>
      <c r="H4" s="127"/>
    </row>
    <row r="5" spans="1:8" x14ac:dyDescent="0.15">
      <c r="A5" s="108" t="s">
        <v>513</v>
      </c>
      <c r="B5" s="113"/>
      <c r="C5" s="114"/>
      <c r="D5" s="115">
        <v>57903</v>
      </c>
      <c r="E5" s="116"/>
      <c r="F5" s="117">
        <v>67201</v>
      </c>
      <c r="G5" s="118"/>
      <c r="H5" s="119"/>
    </row>
    <row r="6" spans="1:8" x14ac:dyDescent="0.15">
      <c r="A6" s="120"/>
      <c r="B6" s="121"/>
      <c r="C6" s="122"/>
      <c r="D6" s="123">
        <v>11287</v>
      </c>
      <c r="E6" s="124"/>
      <c r="F6" s="125">
        <v>35210</v>
      </c>
      <c r="G6" s="126"/>
      <c r="H6" s="127"/>
    </row>
    <row r="7" spans="1:8" x14ac:dyDescent="0.15">
      <c r="A7" s="108" t="s">
        <v>514</v>
      </c>
      <c r="B7" s="113"/>
      <c r="C7" s="114"/>
      <c r="D7" s="115">
        <v>70026</v>
      </c>
      <c r="E7" s="116"/>
      <c r="F7" s="117">
        <v>75709</v>
      </c>
      <c r="G7" s="118"/>
      <c r="H7" s="119"/>
    </row>
    <row r="8" spans="1:8" x14ac:dyDescent="0.15">
      <c r="A8" s="120"/>
      <c r="B8" s="121"/>
      <c r="C8" s="122"/>
      <c r="D8" s="123">
        <v>9077</v>
      </c>
      <c r="E8" s="124"/>
      <c r="F8" s="125">
        <v>35212</v>
      </c>
      <c r="G8" s="126"/>
      <c r="H8" s="127"/>
    </row>
    <row r="9" spans="1:8" x14ac:dyDescent="0.15">
      <c r="A9" s="108" t="s">
        <v>515</v>
      </c>
      <c r="B9" s="113"/>
      <c r="C9" s="114"/>
      <c r="D9" s="115">
        <v>84564</v>
      </c>
      <c r="E9" s="116"/>
      <c r="F9" s="117">
        <v>90961</v>
      </c>
      <c r="G9" s="118"/>
      <c r="H9" s="119"/>
    </row>
    <row r="10" spans="1:8" x14ac:dyDescent="0.15">
      <c r="A10" s="120"/>
      <c r="B10" s="121"/>
      <c r="C10" s="122"/>
      <c r="D10" s="123">
        <v>13107</v>
      </c>
      <c r="E10" s="124"/>
      <c r="F10" s="125">
        <v>37720</v>
      </c>
      <c r="G10" s="126"/>
      <c r="H10" s="127"/>
    </row>
    <row r="11" spans="1:8" x14ac:dyDescent="0.15">
      <c r="A11" s="108" t="s">
        <v>516</v>
      </c>
      <c r="B11" s="113"/>
      <c r="C11" s="114"/>
      <c r="D11" s="115">
        <v>75142</v>
      </c>
      <c r="E11" s="116"/>
      <c r="F11" s="117">
        <v>106614</v>
      </c>
      <c r="G11" s="118"/>
      <c r="H11" s="119"/>
    </row>
    <row r="12" spans="1:8" x14ac:dyDescent="0.15">
      <c r="A12" s="120"/>
      <c r="B12" s="121"/>
      <c r="C12" s="128"/>
      <c r="D12" s="123">
        <v>13059</v>
      </c>
      <c r="E12" s="124"/>
      <c r="F12" s="125">
        <v>45545</v>
      </c>
      <c r="G12" s="126"/>
      <c r="H12" s="127"/>
    </row>
    <row r="13" spans="1:8" x14ac:dyDescent="0.15">
      <c r="A13" s="108"/>
      <c r="B13" s="113"/>
      <c r="C13" s="129"/>
      <c r="D13" s="130">
        <v>74313</v>
      </c>
      <c r="E13" s="131"/>
      <c r="F13" s="132">
        <v>83831</v>
      </c>
      <c r="G13" s="133"/>
      <c r="H13" s="119"/>
    </row>
    <row r="14" spans="1:8" x14ac:dyDescent="0.15">
      <c r="A14" s="120"/>
      <c r="B14" s="121"/>
      <c r="C14" s="122"/>
      <c r="D14" s="123">
        <v>12970</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3.11</v>
      </c>
      <c r="C19" s="134">
        <f>ROUND(VALUE(SUBSTITUTE(実質収支比率等に係る経年分析!G$48,"▲","-")),2)</f>
        <v>3.77</v>
      </c>
      <c r="D19" s="134">
        <f>ROUND(VALUE(SUBSTITUTE(実質収支比率等に係る経年分析!H$48,"▲","-")),2)</f>
        <v>4.59</v>
      </c>
      <c r="E19" s="134">
        <f>ROUND(VALUE(SUBSTITUTE(実質収支比率等に係る経年分析!I$48,"▲","-")),2)</f>
        <v>5.05</v>
      </c>
      <c r="F19" s="134">
        <f>ROUND(VALUE(SUBSTITUTE(実質収支比率等に係る経年分析!J$48,"▲","-")),2)</f>
        <v>3.29</v>
      </c>
    </row>
    <row r="20" spans="1:11" x14ac:dyDescent="0.15">
      <c r="A20" s="134" t="s">
        <v>43</v>
      </c>
      <c r="B20" s="134">
        <f>ROUND(VALUE(SUBSTITUTE(実質収支比率等に係る経年分析!F$47,"▲","-")),2)</f>
        <v>12.39</v>
      </c>
      <c r="C20" s="134">
        <f>ROUND(VALUE(SUBSTITUTE(実質収支比率等に係る経年分析!G$47,"▲","-")),2)</f>
        <v>14.09</v>
      </c>
      <c r="D20" s="134">
        <f>ROUND(VALUE(SUBSTITUTE(実質収支比率等に係る経年分析!H$47,"▲","-")),2)</f>
        <v>13.89</v>
      </c>
      <c r="E20" s="134">
        <f>ROUND(VALUE(SUBSTITUTE(実質収支比率等に係る経年分析!I$47,"▲","-")),2)</f>
        <v>15.8</v>
      </c>
      <c r="F20" s="134">
        <f>ROUND(VALUE(SUBSTITUTE(実質収支比率等に係る経年分析!J$47,"▲","-")),2)</f>
        <v>18.57</v>
      </c>
    </row>
    <row r="21" spans="1:11" x14ac:dyDescent="0.15">
      <c r="A21" s="134" t="s">
        <v>44</v>
      </c>
      <c r="B21" s="134">
        <f>IF(ISNUMBER(VALUE(SUBSTITUTE(実質収支比率等に係る経年分析!F$49,"▲","-"))),ROUND(VALUE(SUBSTITUTE(実質収支比率等に係る経年分析!F$49,"▲","-")),2),NA())</f>
        <v>2.3199999999999998</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3.22</v>
      </c>
      <c r="F21" s="134">
        <f>IF(ISNUMBER(VALUE(SUBSTITUTE(実質収支比率等に係る経年分析!J$49,"▲","-"))),ROUND(VALUE(SUBSTITUTE(実質収支比率等に係る経年分析!J$49,"▲","-")),2),NA())</f>
        <v>0.91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f>IF(ROUND(VALUE(SUBSTITUTE(連結実質赤字比率に係る赤字・黒字の構成分析!G$42,"▲", "-")), 2) &lt; 0, ABS(ROUND(VALUE(SUBSTITUTE(連結実質赤字比率に係る赤字・黒字の構成分析!G$42,"▲", "-")), 2)), NA())</f>
        <v>0.25</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0.03</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0.08</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石垣都市計画土地区画整理事業特別会計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x14ac:dyDescent="0.15">
      <c r="A33" s="135" t="str">
        <f>IF(連結実質赤字比率に係る赤字・黒字の構成分析!C$37="",NA(),連結実質赤字比率に係る赤字・黒字の構成分析!C$37)</f>
        <v>港湾事業特別会計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4.6100000000000003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4.95</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5.86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5.31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5.48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5.14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3.88</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1451</v>
      </c>
      <c r="E42" s="136"/>
      <c r="F42" s="136"/>
      <c r="G42" s="136">
        <f>'実質公債費比率（分子）の構造'!L$52</f>
        <v>1477</v>
      </c>
      <c r="H42" s="136"/>
      <c r="I42" s="136"/>
      <c r="J42" s="136">
        <f>'実質公債費比率（分子）の構造'!M$52</f>
        <v>1490</v>
      </c>
      <c r="K42" s="136"/>
      <c r="L42" s="136"/>
      <c r="M42" s="136">
        <f>'実質公債費比率（分子）の構造'!N$52</f>
        <v>1507</v>
      </c>
      <c r="N42" s="136"/>
      <c r="O42" s="136"/>
      <c r="P42" s="136">
        <f>'実質公債費比率（分子）の構造'!O$52</f>
        <v>1600</v>
      </c>
    </row>
    <row r="43" spans="1:16" x14ac:dyDescent="0.15">
      <c r="A43" s="136" t="s">
        <v>52</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31</v>
      </c>
      <c r="C44" s="136"/>
      <c r="D44" s="136"/>
      <c r="E44" s="136">
        <f>'実質公債費比率（分子）の構造'!L$50</f>
        <v>31</v>
      </c>
      <c r="F44" s="136"/>
      <c r="G44" s="136"/>
      <c r="H44" s="136">
        <f>'実質公債費比率（分子）の構造'!M$50</f>
        <v>31</v>
      </c>
      <c r="I44" s="136"/>
      <c r="J44" s="136"/>
      <c r="K44" s="136">
        <f>'実質公債費比率（分子）の構造'!N$50</f>
        <v>31</v>
      </c>
      <c r="L44" s="136"/>
      <c r="M44" s="136"/>
      <c r="N44" s="136">
        <f>'実質公債費比率（分子）の構造'!O$50</f>
        <v>31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237</v>
      </c>
      <c r="C46" s="136"/>
      <c r="D46" s="136"/>
      <c r="E46" s="136">
        <f>'実質公債費比率（分子）の構造'!L$48</f>
        <v>309</v>
      </c>
      <c r="F46" s="136"/>
      <c r="G46" s="136"/>
      <c r="H46" s="136">
        <f>'実質公債費比率（分子）の構造'!M$48</f>
        <v>316</v>
      </c>
      <c r="I46" s="136"/>
      <c r="J46" s="136"/>
      <c r="K46" s="136">
        <f>'実質公債費比率（分子）の構造'!N$48</f>
        <v>303</v>
      </c>
      <c r="L46" s="136"/>
      <c r="M46" s="136"/>
      <c r="N46" s="136">
        <f>'実質公債費比率（分子）の構造'!O$48</f>
        <v>270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2377</v>
      </c>
      <c r="C49" s="136"/>
      <c r="D49" s="136"/>
      <c r="E49" s="136">
        <f>'実質公債費比率（分子）の構造'!L$45</f>
        <v>2387</v>
      </c>
      <c r="F49" s="136"/>
      <c r="G49" s="136"/>
      <c r="H49" s="136">
        <f>'実質公債費比率（分子）の構造'!M$45</f>
        <v>2342</v>
      </c>
      <c r="I49" s="136"/>
      <c r="J49" s="136"/>
      <c r="K49" s="136">
        <f>'実質公債費比率（分子）の構造'!N$45</f>
        <v>2193</v>
      </c>
      <c r="L49" s="136"/>
      <c r="M49" s="136"/>
      <c r="N49" s="136">
        <f>'実質公債費比率（分子）の構造'!O$45</f>
        <v>2193</v>
      </c>
      <c r="O49" s="136"/>
      <c r="P49" s="136"/>
    </row>
    <row r="50" spans="1:16" x14ac:dyDescent="0.15">
      <c r="A50" s="136" t="s">
        <v>59</v>
      </c>
      <c r="B50" s="136" t="e">
        <f>NA()</f>
        <v>#N/A</v>
      </c>
      <c r="C50" s="136">
        <f>IF(ISNUMBER('実質公債費比率（分子）の構造'!K$53),'実質公債費比率（分子）の構造'!K$53,NA())</f>
        <v>1196</v>
      </c>
      <c r="D50" s="136" t="e">
        <f>NA()</f>
        <v>#N/A</v>
      </c>
      <c r="E50" s="136" t="e">
        <f>NA()</f>
        <v>#N/A</v>
      </c>
      <c r="F50" s="136">
        <f>IF(ISNUMBER('実質公債費比率（分子）の構造'!L$53),'実質公債費比率（分子）の構造'!L$53,NA())</f>
        <v>1251</v>
      </c>
      <c r="G50" s="136" t="e">
        <f>NA()</f>
        <v>#N/A</v>
      </c>
      <c r="H50" s="136" t="e">
        <f>NA()</f>
        <v>#N/A</v>
      </c>
      <c r="I50" s="136">
        <f>IF(ISNUMBER('実質公債費比率（分子）の構造'!M$53),'実質公債費比率（分子）の構造'!M$53,NA())</f>
        <v>1199</v>
      </c>
      <c r="J50" s="136" t="e">
        <f>NA()</f>
        <v>#N/A</v>
      </c>
      <c r="K50" s="136" t="e">
        <f>NA()</f>
        <v>#N/A</v>
      </c>
      <c r="L50" s="136">
        <f>IF(ISNUMBER('実質公債費比率（分子）の構造'!N$53),'実質公債費比率（分子）の構造'!N$53,NA())</f>
        <v>1020</v>
      </c>
      <c r="M50" s="136" t="e">
        <f>NA()</f>
        <v>#N/A</v>
      </c>
      <c r="N50" s="136" t="e">
        <f>NA()</f>
        <v>#N/A</v>
      </c>
      <c r="O50" s="136">
        <f>IF(ISNUMBER('実質公債費比率（分子）の構造'!O$53),'実質公債費比率（分子）の構造'!O$53,NA())</f>
        <v>894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14792</v>
      </c>
      <c r="E56" s="135"/>
      <c r="F56" s="135"/>
      <c r="G56" s="135">
        <f>'将来負担比率（分子）の構造'!J$51</f>
        <v>14929</v>
      </c>
      <c r="H56" s="135"/>
      <c r="I56" s="135"/>
      <c r="J56" s="135">
        <f>'将来負担比率（分子）の構造'!K$51</f>
        <v>15269</v>
      </c>
      <c r="K56" s="135"/>
      <c r="L56" s="135"/>
      <c r="M56" s="135">
        <f>'将来負担比率（分子）の構造'!L$51</f>
        <v>15837</v>
      </c>
      <c r="N56" s="135"/>
      <c r="O56" s="135"/>
      <c r="P56" s="135">
        <f>'将来負担比率（分子）の構造'!M$51</f>
        <v>15706</v>
      </c>
    </row>
    <row r="57" spans="1:16" x14ac:dyDescent="0.15">
      <c r="A57" s="135" t="s">
        <v>35</v>
      </c>
      <c r="B57" s="135"/>
      <c r="C57" s="135"/>
      <c r="D57" s="135">
        <f>'将来負担比率（分子）の構造'!I$50</f>
        <v>511</v>
      </c>
      <c r="E57" s="135"/>
      <c r="F57" s="135"/>
      <c r="G57" s="135">
        <f>'将来負担比率（分子）の構造'!J$50</f>
        <v>519</v>
      </c>
      <c r="H57" s="135"/>
      <c r="I57" s="135"/>
      <c r="J57" s="135">
        <f>'将来負担比率（分子）の構造'!K$50</f>
        <v>597</v>
      </c>
      <c r="K57" s="135"/>
      <c r="L57" s="135"/>
      <c r="M57" s="135">
        <f>'将来負担比率（分子）の構造'!L$50</f>
        <v>503</v>
      </c>
      <c r="N57" s="135"/>
      <c r="O57" s="135"/>
      <c r="P57" s="135">
        <f>'将来負担比率（分子）の構造'!M$50</f>
        <v>464</v>
      </c>
    </row>
    <row r="58" spans="1:16" x14ac:dyDescent="0.15">
      <c r="A58" s="135" t="s">
        <v>34</v>
      </c>
      <c r="B58" s="135"/>
      <c r="C58" s="135"/>
      <c r="D58" s="135">
        <f>'将来負担比率（分子）の構造'!I$49</f>
        <v>2764</v>
      </c>
      <c r="E58" s="135"/>
      <c r="F58" s="135"/>
      <c r="G58" s="135">
        <f>'将来負担比率（分子）の構造'!J$49</f>
        <v>3068</v>
      </c>
      <c r="H58" s="135"/>
      <c r="I58" s="135"/>
      <c r="J58" s="135">
        <f>'将来負担比率（分子）の構造'!K$49</f>
        <v>3159</v>
      </c>
      <c r="K58" s="135"/>
      <c r="L58" s="135"/>
      <c r="M58" s="135">
        <f>'将来負担比率（分子）の構造'!L$49</f>
        <v>3724</v>
      </c>
      <c r="N58" s="135"/>
      <c r="O58" s="135"/>
      <c r="P58" s="135">
        <f>'将来負担比率（分子）の構造'!M$49</f>
        <v>4265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60</v>
      </c>
      <c r="C61" s="135"/>
      <c r="D61" s="135"/>
      <c r="E61" s="135">
        <f>'将来負担比率（分子）の構造'!J$46</f>
        <v>160</v>
      </c>
      <c r="F61" s="135"/>
      <c r="G61" s="135"/>
      <c r="H61" s="135">
        <f>'将来負担比率（分子）の構造'!K$46</f>
        <v>151</v>
      </c>
      <c r="I61" s="135"/>
      <c r="J61" s="135"/>
      <c r="K61" s="135">
        <f>'将来負担比率（分子）の構造'!L$46</f>
        <v>93</v>
      </c>
      <c r="L61" s="135"/>
      <c r="M61" s="135"/>
      <c r="N61" s="135">
        <f>'将来負担比率（分子）の構造'!M$46</f>
        <v>96</v>
      </c>
      <c r="O61" s="135"/>
      <c r="P61" s="135"/>
    </row>
    <row r="62" spans="1:16" x14ac:dyDescent="0.15">
      <c r="A62" s="135" t="s">
        <v>29</v>
      </c>
      <c r="B62" s="135">
        <f>'将来負担比率（分子）の構造'!I$45</f>
        <v>3121</v>
      </c>
      <c r="C62" s="135"/>
      <c r="D62" s="135"/>
      <c r="E62" s="135">
        <f>'将来負担比率（分子）の構造'!J$45</f>
        <v>2982</v>
      </c>
      <c r="F62" s="135"/>
      <c r="G62" s="135"/>
      <c r="H62" s="135">
        <f>'将来負担比率（分子）の構造'!K$45</f>
        <v>2840</v>
      </c>
      <c r="I62" s="135"/>
      <c r="J62" s="135"/>
      <c r="K62" s="135">
        <f>'将来負担比率（分子）の構造'!L$45</f>
        <v>2193</v>
      </c>
      <c r="L62" s="135"/>
      <c r="M62" s="135"/>
      <c r="N62" s="135">
        <f>'将来負担比率（分子）の構造'!M$45</f>
        <v>1542</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4354</v>
      </c>
      <c r="C64" s="135"/>
      <c r="D64" s="135"/>
      <c r="E64" s="135">
        <f>'将来負担比率（分子）の構造'!J$43</f>
        <v>4435</v>
      </c>
      <c r="F64" s="135"/>
      <c r="G64" s="135"/>
      <c r="H64" s="135">
        <f>'将来負担比率（分子）の構造'!K$43</f>
        <v>4471</v>
      </c>
      <c r="I64" s="135"/>
      <c r="J64" s="135"/>
      <c r="K64" s="135">
        <f>'将来負担比率（分子）の構造'!L$43</f>
        <v>4774</v>
      </c>
      <c r="L64" s="135"/>
      <c r="M64" s="135"/>
      <c r="N64" s="135">
        <f>'将来負担比率（分子）の構造'!M$43</f>
        <v>4391</v>
      </c>
      <c r="O64" s="135"/>
      <c r="P64" s="135"/>
    </row>
    <row r="65" spans="1:16" x14ac:dyDescent="0.15">
      <c r="A65" s="135" t="s">
        <v>26</v>
      </c>
      <c r="B65" s="135">
        <f>'将来負担比率（分子）の構造'!I$42</f>
        <v>173</v>
      </c>
      <c r="C65" s="135"/>
      <c r="D65" s="135"/>
      <c r="E65" s="135">
        <f>'将来負担比率（分子）の構造'!J$42</f>
        <v>128</v>
      </c>
      <c r="F65" s="135"/>
      <c r="G65" s="135"/>
      <c r="H65" s="135">
        <f>'将来負担比率（分子）の構造'!K$42</f>
        <v>326</v>
      </c>
      <c r="I65" s="135"/>
      <c r="J65" s="135"/>
      <c r="K65" s="135">
        <f>'将来負担比率（分子）の構造'!L$42</f>
        <v>67</v>
      </c>
      <c r="L65" s="135"/>
      <c r="M65" s="135"/>
      <c r="N65" s="135">
        <f>'将来負担比率（分子）の構造'!M$42</f>
        <v>35</v>
      </c>
      <c r="O65" s="135"/>
      <c r="P65" s="135"/>
    </row>
    <row r="66" spans="1:16" x14ac:dyDescent="0.15">
      <c r="A66" s="135" t="s">
        <v>25</v>
      </c>
      <c r="B66" s="135">
        <f>'将来負担比率（分子）の構造'!I$41</f>
        <v>20808</v>
      </c>
      <c r="C66" s="135"/>
      <c r="D66" s="135"/>
      <c r="E66" s="135">
        <f>'将来負担比率（分子）の構造'!J$41</f>
        <v>20349</v>
      </c>
      <c r="F66" s="135"/>
      <c r="G66" s="135"/>
      <c r="H66" s="135">
        <f>'将来負担比率（分子）の構造'!K$41</f>
        <v>20432</v>
      </c>
      <c r="I66" s="135"/>
      <c r="J66" s="135"/>
      <c r="K66" s="135">
        <f>'将来負担比率（分子）の構造'!L$41</f>
        <v>21164</v>
      </c>
      <c r="L66" s="135"/>
      <c r="M66" s="135"/>
      <c r="N66" s="135">
        <f>'将来負担比率（分子）の構造'!M$41</f>
        <v>20943</v>
      </c>
      <c r="O66" s="135"/>
      <c r="P66" s="135"/>
    </row>
    <row r="67" spans="1:16" x14ac:dyDescent="0.15">
      <c r="A67" s="135" t="s">
        <v>63</v>
      </c>
      <c r="B67" s="135" t="e">
        <f>NA()</f>
        <v>#N/A</v>
      </c>
      <c r="C67" s="135">
        <f>IF(ISNUMBER('将来負担比率（分子）の構造'!I$52), IF('将来負担比率（分子）の構造'!I$52 &lt; 0, 0, '将来負担比率（分子）の構造'!I$52), NA())</f>
        <v>10448</v>
      </c>
      <c r="D67" s="135" t="e">
        <f>NA()</f>
        <v>#N/A</v>
      </c>
      <c r="E67" s="135" t="e">
        <f>NA()</f>
        <v>#N/A</v>
      </c>
      <c r="F67" s="135">
        <f>IF(ISNUMBER('将来負担比率（分子）の構造'!J$52), IF('将来負担比率（分子）の構造'!J$52 &lt; 0, 0, '将来負担比率（分子）の構造'!J$52), NA())</f>
        <v>9539</v>
      </c>
      <c r="G67" s="135" t="e">
        <f>NA()</f>
        <v>#N/A</v>
      </c>
      <c r="H67" s="135" t="e">
        <f>NA()</f>
        <v>#N/A</v>
      </c>
      <c r="I67" s="135">
        <f>IF(ISNUMBER('将来負担比率（分子）の構造'!K$52), IF('将来負担比率（分子）の構造'!K$52 &lt; 0, 0, '将来負担比率（分子）の構造'!K$52), NA())</f>
        <v>9195</v>
      </c>
      <c r="J67" s="135" t="e">
        <f>NA()</f>
        <v>#N/A</v>
      </c>
      <c r="K67" s="135" t="e">
        <f>NA()</f>
        <v>#N/A</v>
      </c>
      <c r="L67" s="135">
        <f>IF(ISNUMBER('将来負担比率（分子）の構造'!L$52), IF('将来負担比率（分子）の構造'!L$52 &lt; 0, 0, '将来負担比率（分子）の構造'!L$52), NA())</f>
        <v>8227</v>
      </c>
      <c r="M67" s="135" t="e">
        <f>NA()</f>
        <v>#N/A</v>
      </c>
      <c r="N67" s="135" t="e">
        <f>NA()</f>
        <v>#N/A</v>
      </c>
      <c r="O67" s="135">
        <f>IF(ISNUMBER('将来負担比率（分子）の構造'!M$52), IF('将来負担比率（分子）の構造'!M$52 &lt; 0, 0, '将来負担比率（分子）の構造'!M$52), NA())</f>
        <v>6571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5026389</v>
      </c>
      <c r="S5" s="639"/>
      <c r="T5" s="639"/>
      <c r="U5" s="639"/>
      <c r="V5" s="639"/>
      <c r="W5" s="639"/>
      <c r="X5" s="639"/>
      <c r="Y5" s="686"/>
      <c r="Z5" s="699">
        <v>19.899999999999999</v>
      </c>
      <c r="AA5" s="699"/>
      <c r="AB5" s="699"/>
      <c r="AC5" s="699"/>
      <c r="AD5" s="700">
        <v>5026389</v>
      </c>
      <c r="AE5" s="700"/>
      <c r="AF5" s="700"/>
      <c r="AG5" s="700"/>
      <c r="AH5" s="700"/>
      <c r="AI5" s="700"/>
      <c r="AJ5" s="700"/>
      <c r="AK5" s="700"/>
      <c r="AL5" s="687">
        <v>39.799999999999997</v>
      </c>
      <c r="AM5" s="656"/>
      <c r="AN5" s="656"/>
      <c r="AO5" s="688"/>
      <c r="AP5" s="675" t="s">
        <v>207</v>
      </c>
      <c r="AQ5" s="676"/>
      <c r="AR5" s="676"/>
      <c r="AS5" s="676"/>
      <c r="AT5" s="676"/>
      <c r="AU5" s="676"/>
      <c r="AV5" s="676"/>
      <c r="AW5" s="676"/>
      <c r="AX5" s="676"/>
      <c r="AY5" s="676"/>
      <c r="AZ5" s="676"/>
      <c r="BA5" s="676"/>
      <c r="BB5" s="676"/>
      <c r="BC5" s="676"/>
      <c r="BD5" s="676"/>
      <c r="BE5" s="676"/>
      <c r="BF5" s="677"/>
      <c r="BG5" s="588">
        <v>5026389</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179377</v>
      </c>
      <c r="S6" s="589"/>
      <c r="T6" s="589"/>
      <c r="U6" s="589"/>
      <c r="V6" s="589"/>
      <c r="W6" s="589"/>
      <c r="X6" s="589"/>
      <c r="Y6" s="590"/>
      <c r="Z6" s="641">
        <v>0.7</v>
      </c>
      <c r="AA6" s="641"/>
      <c r="AB6" s="641"/>
      <c r="AC6" s="641"/>
      <c r="AD6" s="642">
        <v>179377</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5026389</v>
      </c>
      <c r="BH6" s="589"/>
      <c r="BI6" s="589"/>
      <c r="BJ6" s="589"/>
      <c r="BK6" s="589"/>
      <c r="BL6" s="589"/>
      <c r="BM6" s="589"/>
      <c r="BN6" s="590"/>
      <c r="BO6" s="641">
        <v>100</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267145</v>
      </c>
      <c r="CS6" s="589"/>
      <c r="CT6" s="589"/>
      <c r="CU6" s="589"/>
      <c r="CV6" s="589"/>
      <c r="CW6" s="589"/>
      <c r="CX6" s="589"/>
      <c r="CY6" s="590"/>
      <c r="CZ6" s="641">
        <v>1.1000000000000001</v>
      </c>
      <c r="DA6" s="641"/>
      <c r="DB6" s="641"/>
      <c r="DC6" s="641"/>
      <c r="DD6" s="594" t="s">
        <v>214</v>
      </c>
      <c r="DE6" s="589"/>
      <c r="DF6" s="589"/>
      <c r="DG6" s="589"/>
      <c r="DH6" s="589"/>
      <c r="DI6" s="589"/>
      <c r="DJ6" s="589"/>
      <c r="DK6" s="589"/>
      <c r="DL6" s="589"/>
      <c r="DM6" s="589"/>
      <c r="DN6" s="589"/>
      <c r="DO6" s="589"/>
      <c r="DP6" s="590"/>
      <c r="DQ6" s="594">
        <v>267145</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7374</v>
      </c>
      <c r="S7" s="589"/>
      <c r="T7" s="589"/>
      <c r="U7" s="589"/>
      <c r="V7" s="589"/>
      <c r="W7" s="589"/>
      <c r="X7" s="589"/>
      <c r="Y7" s="590"/>
      <c r="Z7" s="641">
        <v>0</v>
      </c>
      <c r="AA7" s="641"/>
      <c r="AB7" s="641"/>
      <c r="AC7" s="641"/>
      <c r="AD7" s="642">
        <v>7374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1801211</v>
      </c>
      <c r="BH7" s="589"/>
      <c r="BI7" s="589"/>
      <c r="BJ7" s="589"/>
      <c r="BK7" s="589"/>
      <c r="BL7" s="589"/>
      <c r="BM7" s="589"/>
      <c r="BN7" s="590"/>
      <c r="BO7" s="641">
        <v>35.799999999999997</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2858752</v>
      </c>
      <c r="CS7" s="589"/>
      <c r="CT7" s="589"/>
      <c r="CU7" s="589"/>
      <c r="CV7" s="589"/>
      <c r="CW7" s="589"/>
      <c r="CX7" s="589"/>
      <c r="CY7" s="590"/>
      <c r="CZ7" s="641">
        <v>11.6</v>
      </c>
      <c r="DA7" s="641"/>
      <c r="DB7" s="641"/>
      <c r="DC7" s="641"/>
      <c r="DD7" s="594">
        <v>119506</v>
      </c>
      <c r="DE7" s="589"/>
      <c r="DF7" s="589"/>
      <c r="DG7" s="589"/>
      <c r="DH7" s="589"/>
      <c r="DI7" s="589"/>
      <c r="DJ7" s="589"/>
      <c r="DK7" s="589"/>
      <c r="DL7" s="589"/>
      <c r="DM7" s="589"/>
      <c r="DN7" s="589"/>
      <c r="DO7" s="589"/>
      <c r="DP7" s="590"/>
      <c r="DQ7" s="594">
        <v>2461804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10950</v>
      </c>
      <c r="S8" s="589"/>
      <c r="T8" s="589"/>
      <c r="U8" s="589"/>
      <c r="V8" s="589"/>
      <c r="W8" s="589"/>
      <c r="X8" s="589"/>
      <c r="Y8" s="590"/>
      <c r="Z8" s="641">
        <v>0</v>
      </c>
      <c r="AA8" s="641"/>
      <c r="AB8" s="641"/>
      <c r="AC8" s="641"/>
      <c r="AD8" s="642">
        <v>10950</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63617</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9684686</v>
      </c>
      <c r="CS8" s="589"/>
      <c r="CT8" s="589"/>
      <c r="CU8" s="589"/>
      <c r="CV8" s="589"/>
      <c r="CW8" s="589"/>
      <c r="CX8" s="589"/>
      <c r="CY8" s="590"/>
      <c r="CZ8" s="641">
        <v>39.299999999999997</v>
      </c>
      <c r="DA8" s="641"/>
      <c r="DB8" s="641"/>
      <c r="DC8" s="641"/>
      <c r="DD8" s="594">
        <v>244376</v>
      </c>
      <c r="DE8" s="589"/>
      <c r="DF8" s="589"/>
      <c r="DG8" s="589"/>
      <c r="DH8" s="589"/>
      <c r="DI8" s="589"/>
      <c r="DJ8" s="589"/>
      <c r="DK8" s="589"/>
      <c r="DL8" s="589"/>
      <c r="DM8" s="589"/>
      <c r="DN8" s="589"/>
      <c r="DO8" s="589"/>
      <c r="DP8" s="590"/>
      <c r="DQ8" s="594">
        <v>4320146</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8224</v>
      </c>
      <c r="S9" s="589"/>
      <c r="T9" s="589"/>
      <c r="U9" s="589"/>
      <c r="V9" s="589"/>
      <c r="W9" s="589"/>
      <c r="X9" s="589"/>
      <c r="Y9" s="590"/>
      <c r="Z9" s="641">
        <v>0</v>
      </c>
      <c r="AA9" s="641"/>
      <c r="AB9" s="641"/>
      <c r="AC9" s="641"/>
      <c r="AD9" s="642">
        <v>8224</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1436415</v>
      </c>
      <c r="BH9" s="589"/>
      <c r="BI9" s="589"/>
      <c r="BJ9" s="589"/>
      <c r="BK9" s="589"/>
      <c r="BL9" s="589"/>
      <c r="BM9" s="589"/>
      <c r="BN9" s="590"/>
      <c r="BO9" s="641">
        <v>28.6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1360221</v>
      </c>
      <c r="CS9" s="589"/>
      <c r="CT9" s="589"/>
      <c r="CU9" s="589"/>
      <c r="CV9" s="589"/>
      <c r="CW9" s="589"/>
      <c r="CX9" s="589"/>
      <c r="CY9" s="590"/>
      <c r="CZ9" s="641">
        <v>5.5</v>
      </c>
      <c r="DA9" s="641"/>
      <c r="DB9" s="641"/>
      <c r="DC9" s="641"/>
      <c r="DD9" s="594">
        <v>107192</v>
      </c>
      <c r="DE9" s="589"/>
      <c r="DF9" s="589"/>
      <c r="DG9" s="589"/>
      <c r="DH9" s="589"/>
      <c r="DI9" s="589"/>
      <c r="DJ9" s="589"/>
      <c r="DK9" s="589"/>
      <c r="DL9" s="589"/>
      <c r="DM9" s="589"/>
      <c r="DN9" s="589"/>
      <c r="DO9" s="589"/>
      <c r="DP9" s="590"/>
      <c r="DQ9" s="594">
        <v>1065278</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460010</v>
      </c>
      <c r="S10" s="589"/>
      <c r="T10" s="589"/>
      <c r="U10" s="589"/>
      <c r="V10" s="589"/>
      <c r="W10" s="589"/>
      <c r="X10" s="589"/>
      <c r="Y10" s="590"/>
      <c r="Z10" s="641">
        <v>1.8</v>
      </c>
      <c r="AA10" s="641"/>
      <c r="AB10" s="641"/>
      <c r="AC10" s="641"/>
      <c r="AD10" s="642">
        <v>460010</v>
      </c>
      <c r="AE10" s="642"/>
      <c r="AF10" s="642"/>
      <c r="AG10" s="642"/>
      <c r="AH10" s="642"/>
      <c r="AI10" s="642"/>
      <c r="AJ10" s="642"/>
      <c r="AK10" s="642"/>
      <c r="AL10" s="611">
        <v>3.6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122313</v>
      </c>
      <c r="BH10" s="589"/>
      <c r="BI10" s="589"/>
      <c r="BJ10" s="589"/>
      <c r="BK10" s="589"/>
      <c r="BL10" s="589"/>
      <c r="BM10" s="589"/>
      <c r="BN10" s="590"/>
      <c r="BO10" s="641">
        <v>2.4</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10489</v>
      </c>
      <c r="CS10" s="589"/>
      <c r="CT10" s="589"/>
      <c r="CU10" s="589"/>
      <c r="CV10" s="589"/>
      <c r="CW10" s="589"/>
      <c r="CX10" s="589"/>
      <c r="CY10" s="590"/>
      <c r="CZ10" s="641">
        <v>0</v>
      </c>
      <c r="DA10" s="641"/>
      <c r="DB10" s="641"/>
      <c r="DC10" s="641"/>
      <c r="DD10" s="594" t="s">
        <v>221</v>
      </c>
      <c r="DE10" s="589"/>
      <c r="DF10" s="589"/>
      <c r="DG10" s="589"/>
      <c r="DH10" s="589"/>
      <c r="DI10" s="589"/>
      <c r="DJ10" s="589"/>
      <c r="DK10" s="589"/>
      <c r="DL10" s="589"/>
      <c r="DM10" s="589"/>
      <c r="DN10" s="589"/>
      <c r="DO10" s="589"/>
      <c r="DP10" s="590"/>
      <c r="DQ10" s="594">
        <v>10489</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178866</v>
      </c>
      <c r="BH11" s="589"/>
      <c r="BI11" s="589"/>
      <c r="BJ11" s="589"/>
      <c r="BK11" s="589"/>
      <c r="BL11" s="589"/>
      <c r="BM11" s="589"/>
      <c r="BN11" s="590"/>
      <c r="BO11" s="641">
        <v>3.6</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2385106</v>
      </c>
      <c r="CS11" s="589"/>
      <c r="CT11" s="589"/>
      <c r="CU11" s="589"/>
      <c r="CV11" s="589"/>
      <c r="CW11" s="589"/>
      <c r="CX11" s="589"/>
      <c r="CY11" s="590"/>
      <c r="CZ11" s="641">
        <v>9.6999999999999993</v>
      </c>
      <c r="DA11" s="641"/>
      <c r="DB11" s="641"/>
      <c r="DC11" s="641"/>
      <c r="DD11" s="594">
        <v>1292826</v>
      </c>
      <c r="DE11" s="589"/>
      <c r="DF11" s="589"/>
      <c r="DG11" s="589"/>
      <c r="DH11" s="589"/>
      <c r="DI11" s="589"/>
      <c r="DJ11" s="589"/>
      <c r="DK11" s="589"/>
      <c r="DL11" s="589"/>
      <c r="DM11" s="589"/>
      <c r="DN11" s="589"/>
      <c r="DO11" s="589"/>
      <c r="DP11" s="590"/>
      <c r="DQ11" s="594">
        <v>684719</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2773303</v>
      </c>
      <c r="BH12" s="589"/>
      <c r="BI12" s="589"/>
      <c r="BJ12" s="589"/>
      <c r="BK12" s="589"/>
      <c r="BL12" s="589"/>
      <c r="BM12" s="589"/>
      <c r="BN12" s="590"/>
      <c r="BO12" s="641">
        <v>55.2</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399708</v>
      </c>
      <c r="CS12" s="589"/>
      <c r="CT12" s="589"/>
      <c r="CU12" s="589"/>
      <c r="CV12" s="589"/>
      <c r="CW12" s="589"/>
      <c r="CX12" s="589"/>
      <c r="CY12" s="590"/>
      <c r="CZ12" s="641">
        <v>1.6</v>
      </c>
      <c r="DA12" s="641"/>
      <c r="DB12" s="641"/>
      <c r="DC12" s="641"/>
      <c r="DD12" s="594">
        <v>6895</v>
      </c>
      <c r="DE12" s="589"/>
      <c r="DF12" s="589"/>
      <c r="DG12" s="589"/>
      <c r="DH12" s="589"/>
      <c r="DI12" s="589"/>
      <c r="DJ12" s="589"/>
      <c r="DK12" s="589"/>
      <c r="DL12" s="589"/>
      <c r="DM12" s="589"/>
      <c r="DN12" s="589"/>
      <c r="DO12" s="589"/>
      <c r="DP12" s="590"/>
      <c r="DQ12" s="594">
        <v>208015</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12754</v>
      </c>
      <c r="S13" s="589"/>
      <c r="T13" s="589"/>
      <c r="U13" s="589"/>
      <c r="V13" s="589"/>
      <c r="W13" s="589"/>
      <c r="X13" s="589"/>
      <c r="Y13" s="590"/>
      <c r="Z13" s="641">
        <v>0.1</v>
      </c>
      <c r="AA13" s="641"/>
      <c r="AB13" s="641"/>
      <c r="AC13" s="641"/>
      <c r="AD13" s="642">
        <v>12754</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2640040</v>
      </c>
      <c r="BH13" s="589"/>
      <c r="BI13" s="589"/>
      <c r="BJ13" s="589"/>
      <c r="BK13" s="589"/>
      <c r="BL13" s="589"/>
      <c r="BM13" s="589"/>
      <c r="BN13" s="590"/>
      <c r="BO13" s="641">
        <v>52.5</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2559305</v>
      </c>
      <c r="CS13" s="589"/>
      <c r="CT13" s="589"/>
      <c r="CU13" s="589"/>
      <c r="CV13" s="589"/>
      <c r="CW13" s="589"/>
      <c r="CX13" s="589"/>
      <c r="CY13" s="590"/>
      <c r="CZ13" s="641">
        <v>10.4</v>
      </c>
      <c r="DA13" s="641"/>
      <c r="DB13" s="641"/>
      <c r="DC13" s="641"/>
      <c r="DD13" s="594">
        <v>1452120</v>
      </c>
      <c r="DE13" s="589"/>
      <c r="DF13" s="589"/>
      <c r="DG13" s="589"/>
      <c r="DH13" s="589"/>
      <c r="DI13" s="589"/>
      <c r="DJ13" s="589"/>
      <c r="DK13" s="589"/>
      <c r="DL13" s="589"/>
      <c r="DM13" s="589"/>
      <c r="DN13" s="589"/>
      <c r="DO13" s="589"/>
      <c r="DP13" s="590"/>
      <c r="DQ13" s="594">
        <v>923303</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140990</v>
      </c>
      <c r="BH14" s="589"/>
      <c r="BI14" s="589"/>
      <c r="BJ14" s="589"/>
      <c r="BK14" s="589"/>
      <c r="BL14" s="589"/>
      <c r="BM14" s="589"/>
      <c r="BN14" s="590"/>
      <c r="BO14" s="641">
        <v>2.8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665416</v>
      </c>
      <c r="CS14" s="589"/>
      <c r="CT14" s="589"/>
      <c r="CU14" s="589"/>
      <c r="CV14" s="589"/>
      <c r="CW14" s="589"/>
      <c r="CX14" s="589"/>
      <c r="CY14" s="590"/>
      <c r="CZ14" s="641">
        <v>2.7</v>
      </c>
      <c r="DA14" s="641"/>
      <c r="DB14" s="641"/>
      <c r="DC14" s="641"/>
      <c r="DD14" s="594">
        <v>200045</v>
      </c>
      <c r="DE14" s="589"/>
      <c r="DF14" s="589"/>
      <c r="DG14" s="589"/>
      <c r="DH14" s="589"/>
      <c r="DI14" s="589"/>
      <c r="DJ14" s="589"/>
      <c r="DK14" s="589"/>
      <c r="DL14" s="589"/>
      <c r="DM14" s="589"/>
      <c r="DN14" s="589"/>
      <c r="DO14" s="589"/>
      <c r="DP14" s="590"/>
      <c r="DQ14" s="594">
        <v>493508</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10948</v>
      </c>
      <c r="S15" s="589"/>
      <c r="T15" s="589"/>
      <c r="U15" s="589"/>
      <c r="V15" s="589"/>
      <c r="W15" s="589"/>
      <c r="X15" s="589"/>
      <c r="Y15" s="590"/>
      <c r="Z15" s="641">
        <v>0</v>
      </c>
      <c r="AA15" s="641"/>
      <c r="AB15" s="641"/>
      <c r="AC15" s="641"/>
      <c r="AD15" s="642">
        <v>10948</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310459</v>
      </c>
      <c r="BH15" s="589"/>
      <c r="BI15" s="589"/>
      <c r="BJ15" s="589"/>
      <c r="BK15" s="589"/>
      <c r="BL15" s="589"/>
      <c r="BM15" s="589"/>
      <c r="BN15" s="590"/>
      <c r="BO15" s="641">
        <v>6.2</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2181265</v>
      </c>
      <c r="CS15" s="589"/>
      <c r="CT15" s="589"/>
      <c r="CU15" s="589"/>
      <c r="CV15" s="589"/>
      <c r="CW15" s="589"/>
      <c r="CX15" s="589"/>
      <c r="CY15" s="590"/>
      <c r="CZ15" s="641">
        <v>8.8000000000000007</v>
      </c>
      <c r="DA15" s="641"/>
      <c r="DB15" s="641"/>
      <c r="DC15" s="641"/>
      <c r="DD15" s="594">
        <v>253494</v>
      </c>
      <c r="DE15" s="589"/>
      <c r="DF15" s="589"/>
      <c r="DG15" s="589"/>
      <c r="DH15" s="589"/>
      <c r="DI15" s="589"/>
      <c r="DJ15" s="589"/>
      <c r="DK15" s="589"/>
      <c r="DL15" s="589"/>
      <c r="DM15" s="589"/>
      <c r="DN15" s="589"/>
      <c r="DO15" s="589"/>
      <c r="DP15" s="590"/>
      <c r="DQ15" s="594">
        <v>1724089</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7346789</v>
      </c>
      <c r="S16" s="589"/>
      <c r="T16" s="589"/>
      <c r="U16" s="589"/>
      <c r="V16" s="589"/>
      <c r="W16" s="589"/>
      <c r="X16" s="589"/>
      <c r="Y16" s="590"/>
      <c r="Z16" s="641">
        <v>29</v>
      </c>
      <c r="AA16" s="641"/>
      <c r="AB16" s="641"/>
      <c r="AC16" s="641"/>
      <c r="AD16" s="642">
        <v>6784619</v>
      </c>
      <c r="AE16" s="642"/>
      <c r="AF16" s="642"/>
      <c r="AG16" s="642"/>
      <c r="AH16" s="642"/>
      <c r="AI16" s="642"/>
      <c r="AJ16" s="642"/>
      <c r="AK16" s="642"/>
      <c r="AL16" s="611">
        <v>53.7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426</v>
      </c>
      <c r="BH16" s="589"/>
      <c r="BI16" s="589"/>
      <c r="BJ16" s="589"/>
      <c r="BK16" s="589"/>
      <c r="BL16" s="589"/>
      <c r="BM16" s="589"/>
      <c r="BN16" s="590"/>
      <c r="BO16" s="641">
        <v>0</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78777</v>
      </c>
      <c r="CS16" s="589"/>
      <c r="CT16" s="589"/>
      <c r="CU16" s="589"/>
      <c r="CV16" s="589"/>
      <c r="CW16" s="589"/>
      <c r="CX16" s="589"/>
      <c r="CY16" s="590"/>
      <c r="CZ16" s="641">
        <v>0.3</v>
      </c>
      <c r="DA16" s="641"/>
      <c r="DB16" s="641"/>
      <c r="DC16" s="641"/>
      <c r="DD16" s="594" t="s">
        <v>221</v>
      </c>
      <c r="DE16" s="589"/>
      <c r="DF16" s="589"/>
      <c r="DG16" s="589"/>
      <c r="DH16" s="589"/>
      <c r="DI16" s="589"/>
      <c r="DJ16" s="589"/>
      <c r="DK16" s="589"/>
      <c r="DL16" s="589"/>
      <c r="DM16" s="589"/>
      <c r="DN16" s="589"/>
      <c r="DO16" s="589"/>
      <c r="DP16" s="590"/>
      <c r="DQ16" s="594">
        <v>18853</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6784619</v>
      </c>
      <c r="S17" s="589"/>
      <c r="T17" s="589"/>
      <c r="U17" s="589"/>
      <c r="V17" s="589"/>
      <c r="W17" s="589"/>
      <c r="X17" s="589"/>
      <c r="Y17" s="590"/>
      <c r="Z17" s="641">
        <v>26.8</v>
      </c>
      <c r="AA17" s="641"/>
      <c r="AB17" s="641"/>
      <c r="AC17" s="641"/>
      <c r="AD17" s="642">
        <v>6784619</v>
      </c>
      <c r="AE17" s="642"/>
      <c r="AF17" s="642"/>
      <c r="AG17" s="642"/>
      <c r="AH17" s="642"/>
      <c r="AI17" s="642"/>
      <c r="AJ17" s="642"/>
      <c r="AK17" s="642"/>
      <c r="AL17" s="611">
        <v>53.7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2211185</v>
      </c>
      <c r="CS17" s="589"/>
      <c r="CT17" s="589"/>
      <c r="CU17" s="589"/>
      <c r="CV17" s="589"/>
      <c r="CW17" s="589"/>
      <c r="CX17" s="589"/>
      <c r="CY17" s="590"/>
      <c r="CZ17" s="641">
        <v>9</v>
      </c>
      <c r="DA17" s="641"/>
      <c r="DB17" s="641"/>
      <c r="DC17" s="641"/>
      <c r="DD17" s="594" t="s">
        <v>221</v>
      </c>
      <c r="DE17" s="589"/>
      <c r="DF17" s="589"/>
      <c r="DG17" s="589"/>
      <c r="DH17" s="589"/>
      <c r="DI17" s="589"/>
      <c r="DJ17" s="589"/>
      <c r="DK17" s="589"/>
      <c r="DL17" s="589"/>
      <c r="DM17" s="589"/>
      <c r="DN17" s="589"/>
      <c r="DO17" s="589"/>
      <c r="DP17" s="590"/>
      <c r="DQ17" s="594">
        <v>2182369</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562169</v>
      </c>
      <c r="S18" s="589"/>
      <c r="T18" s="589"/>
      <c r="U18" s="589"/>
      <c r="V18" s="589"/>
      <c r="W18" s="589"/>
      <c r="X18" s="589"/>
      <c r="Y18" s="590"/>
      <c r="Z18" s="641">
        <v>2.2000000000000002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13062815</v>
      </c>
      <c r="S20" s="589"/>
      <c r="T20" s="589"/>
      <c r="U20" s="589"/>
      <c r="V20" s="589"/>
      <c r="W20" s="589"/>
      <c r="X20" s="589"/>
      <c r="Y20" s="590"/>
      <c r="Z20" s="641">
        <v>51.6</v>
      </c>
      <c r="AA20" s="641"/>
      <c r="AB20" s="641"/>
      <c r="AC20" s="641"/>
      <c r="AD20" s="642">
        <v>12500645</v>
      </c>
      <c r="AE20" s="642"/>
      <c r="AF20" s="642"/>
      <c r="AG20" s="642"/>
      <c r="AH20" s="642"/>
      <c r="AI20" s="642"/>
      <c r="AJ20" s="642"/>
      <c r="AK20" s="642"/>
      <c r="AL20" s="611">
        <v>98.9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24662055</v>
      </c>
      <c r="CS20" s="589"/>
      <c r="CT20" s="589"/>
      <c r="CU20" s="589"/>
      <c r="CV20" s="589"/>
      <c r="CW20" s="589"/>
      <c r="CX20" s="589"/>
      <c r="CY20" s="590"/>
      <c r="CZ20" s="641">
        <v>100</v>
      </c>
      <c r="DA20" s="641"/>
      <c r="DB20" s="641"/>
      <c r="DC20" s="641"/>
      <c r="DD20" s="594">
        <v>3676454</v>
      </c>
      <c r="DE20" s="589"/>
      <c r="DF20" s="589"/>
      <c r="DG20" s="589"/>
      <c r="DH20" s="589"/>
      <c r="DI20" s="589"/>
      <c r="DJ20" s="589"/>
      <c r="DK20" s="589"/>
      <c r="DL20" s="589"/>
      <c r="DM20" s="589"/>
      <c r="DN20" s="589"/>
      <c r="DO20" s="589"/>
      <c r="DP20" s="590"/>
      <c r="DQ20" s="594">
        <v>14359718</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4708</v>
      </c>
      <c r="S21" s="589"/>
      <c r="T21" s="589"/>
      <c r="U21" s="589"/>
      <c r="V21" s="589"/>
      <c r="W21" s="589"/>
      <c r="X21" s="589"/>
      <c r="Y21" s="590"/>
      <c r="Z21" s="641">
        <v>0</v>
      </c>
      <c r="AA21" s="641"/>
      <c r="AB21" s="641"/>
      <c r="AC21" s="641"/>
      <c r="AD21" s="642">
        <v>4708</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145310</v>
      </c>
      <c r="S22" s="589"/>
      <c r="T22" s="589"/>
      <c r="U22" s="589"/>
      <c r="V22" s="589"/>
      <c r="W22" s="589"/>
      <c r="X22" s="589"/>
      <c r="Y22" s="590"/>
      <c r="Z22" s="641">
        <v>0.6</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331008</v>
      </c>
      <c r="S23" s="589"/>
      <c r="T23" s="589"/>
      <c r="U23" s="589"/>
      <c r="V23" s="589"/>
      <c r="W23" s="589"/>
      <c r="X23" s="589"/>
      <c r="Y23" s="590"/>
      <c r="Z23" s="641">
        <v>1.3</v>
      </c>
      <c r="AA23" s="641"/>
      <c r="AB23" s="641"/>
      <c r="AC23" s="641"/>
      <c r="AD23" s="642">
        <v>71054</v>
      </c>
      <c r="AE23" s="642"/>
      <c r="AF23" s="642"/>
      <c r="AG23" s="642"/>
      <c r="AH23" s="642"/>
      <c r="AI23" s="642"/>
      <c r="AJ23" s="642"/>
      <c r="AK23" s="642"/>
      <c r="AL23" s="611">
        <v>0.6</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114714</v>
      </c>
      <c r="S24" s="589"/>
      <c r="T24" s="589"/>
      <c r="U24" s="589"/>
      <c r="V24" s="589"/>
      <c r="W24" s="589"/>
      <c r="X24" s="589"/>
      <c r="Y24" s="590"/>
      <c r="Z24" s="641">
        <v>0.5</v>
      </c>
      <c r="AA24" s="641"/>
      <c r="AB24" s="641"/>
      <c r="AC24" s="641"/>
      <c r="AD24" s="642">
        <v>858</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13049467</v>
      </c>
      <c r="CS24" s="639"/>
      <c r="CT24" s="639"/>
      <c r="CU24" s="639"/>
      <c r="CV24" s="639"/>
      <c r="CW24" s="639"/>
      <c r="CX24" s="639"/>
      <c r="CY24" s="686"/>
      <c r="CZ24" s="690">
        <v>52.9</v>
      </c>
      <c r="DA24" s="691"/>
      <c r="DB24" s="691"/>
      <c r="DC24" s="692"/>
      <c r="DD24" s="685">
        <v>8106558</v>
      </c>
      <c r="DE24" s="639"/>
      <c r="DF24" s="639"/>
      <c r="DG24" s="639"/>
      <c r="DH24" s="639"/>
      <c r="DI24" s="639"/>
      <c r="DJ24" s="639"/>
      <c r="DK24" s="686"/>
      <c r="DL24" s="685">
        <v>7776735</v>
      </c>
      <c r="DM24" s="639"/>
      <c r="DN24" s="639"/>
      <c r="DO24" s="639"/>
      <c r="DP24" s="639"/>
      <c r="DQ24" s="639"/>
      <c r="DR24" s="639"/>
      <c r="DS24" s="639"/>
      <c r="DT24" s="639"/>
      <c r="DU24" s="639"/>
      <c r="DV24" s="686"/>
      <c r="DW24" s="687">
        <v>57.8</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4365049</v>
      </c>
      <c r="S25" s="589"/>
      <c r="T25" s="589"/>
      <c r="U25" s="589"/>
      <c r="V25" s="589"/>
      <c r="W25" s="589"/>
      <c r="X25" s="589"/>
      <c r="Y25" s="590"/>
      <c r="Z25" s="641">
        <v>17.2</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4568749</v>
      </c>
      <c r="CS25" s="607"/>
      <c r="CT25" s="607"/>
      <c r="CU25" s="607"/>
      <c r="CV25" s="607"/>
      <c r="CW25" s="607"/>
      <c r="CX25" s="607"/>
      <c r="CY25" s="608"/>
      <c r="CZ25" s="591">
        <v>18.5</v>
      </c>
      <c r="DA25" s="609"/>
      <c r="DB25" s="609"/>
      <c r="DC25" s="610"/>
      <c r="DD25" s="594">
        <v>4245332</v>
      </c>
      <c r="DE25" s="607"/>
      <c r="DF25" s="607"/>
      <c r="DG25" s="607"/>
      <c r="DH25" s="607"/>
      <c r="DI25" s="607"/>
      <c r="DJ25" s="607"/>
      <c r="DK25" s="608"/>
      <c r="DL25" s="594">
        <v>3934800</v>
      </c>
      <c r="DM25" s="607"/>
      <c r="DN25" s="607"/>
      <c r="DO25" s="607"/>
      <c r="DP25" s="607"/>
      <c r="DQ25" s="607"/>
      <c r="DR25" s="607"/>
      <c r="DS25" s="607"/>
      <c r="DT25" s="607"/>
      <c r="DU25" s="607"/>
      <c r="DV25" s="608"/>
      <c r="DW25" s="611">
        <v>29.3</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2720503</v>
      </c>
      <c r="CS26" s="589"/>
      <c r="CT26" s="589"/>
      <c r="CU26" s="589"/>
      <c r="CV26" s="589"/>
      <c r="CW26" s="589"/>
      <c r="CX26" s="589"/>
      <c r="CY26" s="590"/>
      <c r="CZ26" s="591">
        <v>11</v>
      </c>
      <c r="DA26" s="609"/>
      <c r="DB26" s="609"/>
      <c r="DC26" s="610"/>
      <c r="DD26" s="594">
        <v>2500759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4272982</v>
      </c>
      <c r="S27" s="589"/>
      <c r="T27" s="589"/>
      <c r="U27" s="589"/>
      <c r="V27" s="589"/>
      <c r="W27" s="589"/>
      <c r="X27" s="589"/>
      <c r="Y27" s="590"/>
      <c r="Z27" s="641">
        <v>16.899999999999999</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5026389</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6269533</v>
      </c>
      <c r="CS27" s="607"/>
      <c r="CT27" s="607"/>
      <c r="CU27" s="607"/>
      <c r="CV27" s="607"/>
      <c r="CW27" s="607"/>
      <c r="CX27" s="607"/>
      <c r="CY27" s="608"/>
      <c r="CZ27" s="591">
        <v>25.4</v>
      </c>
      <c r="DA27" s="609"/>
      <c r="DB27" s="609"/>
      <c r="DC27" s="610"/>
      <c r="DD27" s="594">
        <v>1678857</v>
      </c>
      <c r="DE27" s="607"/>
      <c r="DF27" s="607"/>
      <c r="DG27" s="607"/>
      <c r="DH27" s="607"/>
      <c r="DI27" s="607"/>
      <c r="DJ27" s="607"/>
      <c r="DK27" s="608"/>
      <c r="DL27" s="594">
        <v>1677266</v>
      </c>
      <c r="DM27" s="607"/>
      <c r="DN27" s="607"/>
      <c r="DO27" s="607"/>
      <c r="DP27" s="607"/>
      <c r="DQ27" s="607"/>
      <c r="DR27" s="607"/>
      <c r="DS27" s="607"/>
      <c r="DT27" s="607"/>
      <c r="DU27" s="607"/>
      <c r="DV27" s="608"/>
      <c r="DW27" s="611">
        <v>12.5</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93189</v>
      </c>
      <c r="S28" s="589"/>
      <c r="T28" s="589"/>
      <c r="U28" s="589"/>
      <c r="V28" s="589"/>
      <c r="W28" s="589"/>
      <c r="X28" s="589"/>
      <c r="Y28" s="590"/>
      <c r="Z28" s="641">
        <v>0.4</v>
      </c>
      <c r="AA28" s="641"/>
      <c r="AB28" s="641"/>
      <c r="AC28" s="641"/>
      <c r="AD28" s="642">
        <v>52253</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2211185</v>
      </c>
      <c r="CS28" s="589"/>
      <c r="CT28" s="589"/>
      <c r="CU28" s="589"/>
      <c r="CV28" s="589"/>
      <c r="CW28" s="589"/>
      <c r="CX28" s="589"/>
      <c r="CY28" s="590"/>
      <c r="CZ28" s="591">
        <v>9</v>
      </c>
      <c r="DA28" s="609"/>
      <c r="DB28" s="609"/>
      <c r="DC28" s="610"/>
      <c r="DD28" s="594">
        <v>2182369</v>
      </c>
      <c r="DE28" s="589"/>
      <c r="DF28" s="589"/>
      <c r="DG28" s="589"/>
      <c r="DH28" s="589"/>
      <c r="DI28" s="589"/>
      <c r="DJ28" s="589"/>
      <c r="DK28" s="590"/>
      <c r="DL28" s="594">
        <v>2164669</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16511</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2211180</v>
      </c>
      <c r="CS29" s="607"/>
      <c r="CT29" s="607"/>
      <c r="CU29" s="607"/>
      <c r="CV29" s="607"/>
      <c r="CW29" s="607"/>
      <c r="CX29" s="607"/>
      <c r="CY29" s="608"/>
      <c r="CZ29" s="591">
        <v>9</v>
      </c>
      <c r="DA29" s="609"/>
      <c r="DB29" s="609"/>
      <c r="DC29" s="610"/>
      <c r="DD29" s="594">
        <v>2182364</v>
      </c>
      <c r="DE29" s="607"/>
      <c r="DF29" s="607"/>
      <c r="DG29" s="607"/>
      <c r="DH29" s="607"/>
      <c r="DI29" s="607"/>
      <c r="DJ29" s="607"/>
      <c r="DK29" s="608"/>
      <c r="DL29" s="594">
        <v>2164664</v>
      </c>
      <c r="DM29" s="607"/>
      <c r="DN29" s="607"/>
      <c r="DO29" s="607"/>
      <c r="DP29" s="607"/>
      <c r="DQ29" s="607"/>
      <c r="DR29" s="607"/>
      <c r="DS29" s="607"/>
      <c r="DT29" s="607"/>
      <c r="DU29" s="607"/>
      <c r="DV29" s="608"/>
      <c r="DW29" s="611">
        <v>16.100000000000001</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109672</v>
      </c>
      <c r="S30" s="589"/>
      <c r="T30" s="589"/>
      <c r="U30" s="589"/>
      <c r="V30" s="589"/>
      <c r="W30" s="589"/>
      <c r="X30" s="589"/>
      <c r="Y30" s="590"/>
      <c r="Z30" s="641">
        <v>0.4</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98.1</v>
      </c>
      <c r="BH30" s="655"/>
      <c r="BI30" s="655"/>
      <c r="BJ30" s="655"/>
      <c r="BK30" s="655"/>
      <c r="BL30" s="655"/>
      <c r="BM30" s="656">
        <v>94.9</v>
      </c>
      <c r="BN30" s="655"/>
      <c r="BO30" s="655"/>
      <c r="BP30" s="655"/>
      <c r="BQ30" s="657"/>
      <c r="BR30" s="654">
        <v>97.2</v>
      </c>
      <c r="BS30" s="655"/>
      <c r="BT30" s="655"/>
      <c r="BU30" s="655"/>
      <c r="BV30" s="655"/>
      <c r="BW30" s="655"/>
      <c r="BX30" s="656">
        <v>92.1</v>
      </c>
      <c r="BY30" s="655"/>
      <c r="BZ30" s="655"/>
      <c r="CA30" s="655"/>
      <c r="CB30" s="657"/>
      <c r="CD30" s="660"/>
      <c r="CE30" s="661"/>
      <c r="CF30" s="625" t="s">
        <v>293</v>
      </c>
      <c r="CG30" s="622"/>
      <c r="CH30" s="622"/>
      <c r="CI30" s="622"/>
      <c r="CJ30" s="622"/>
      <c r="CK30" s="622"/>
      <c r="CL30" s="622"/>
      <c r="CM30" s="622"/>
      <c r="CN30" s="622"/>
      <c r="CO30" s="622"/>
      <c r="CP30" s="622"/>
      <c r="CQ30" s="623"/>
      <c r="CR30" s="588">
        <v>1936078</v>
      </c>
      <c r="CS30" s="589"/>
      <c r="CT30" s="589"/>
      <c r="CU30" s="589"/>
      <c r="CV30" s="589"/>
      <c r="CW30" s="589"/>
      <c r="CX30" s="589"/>
      <c r="CY30" s="590"/>
      <c r="CZ30" s="591">
        <v>7.9</v>
      </c>
      <c r="DA30" s="609"/>
      <c r="DB30" s="609"/>
      <c r="DC30" s="610"/>
      <c r="DD30" s="594">
        <v>1907262</v>
      </c>
      <c r="DE30" s="589"/>
      <c r="DF30" s="589"/>
      <c r="DG30" s="589"/>
      <c r="DH30" s="589"/>
      <c r="DI30" s="589"/>
      <c r="DJ30" s="589"/>
      <c r="DK30" s="590"/>
      <c r="DL30" s="594">
        <v>1889562</v>
      </c>
      <c r="DM30" s="589"/>
      <c r="DN30" s="589"/>
      <c r="DO30" s="589"/>
      <c r="DP30" s="589"/>
      <c r="DQ30" s="589"/>
      <c r="DR30" s="589"/>
      <c r="DS30" s="589"/>
      <c r="DT30" s="589"/>
      <c r="DU30" s="589"/>
      <c r="DV30" s="590"/>
      <c r="DW30" s="611">
        <v>14.1</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860304</v>
      </c>
      <c r="S31" s="589"/>
      <c r="T31" s="589"/>
      <c r="U31" s="589"/>
      <c r="V31" s="589"/>
      <c r="W31" s="589"/>
      <c r="X31" s="589"/>
      <c r="Y31" s="590"/>
      <c r="Z31" s="641">
        <v>3.4</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96.8</v>
      </c>
      <c r="BN31" s="653"/>
      <c r="BO31" s="653"/>
      <c r="BP31" s="653"/>
      <c r="BQ31" s="617"/>
      <c r="BR31" s="652">
        <v>98.4</v>
      </c>
      <c r="BS31" s="607"/>
      <c r="BT31" s="607"/>
      <c r="BU31" s="607"/>
      <c r="BV31" s="607"/>
      <c r="BW31" s="607"/>
      <c r="BX31" s="643">
        <v>94.7</v>
      </c>
      <c r="BY31" s="653"/>
      <c r="BZ31" s="653"/>
      <c r="CA31" s="653"/>
      <c r="CB31" s="617"/>
      <c r="CD31" s="660"/>
      <c r="CE31" s="661"/>
      <c r="CF31" s="625" t="s">
        <v>297</v>
      </c>
      <c r="CG31" s="622"/>
      <c r="CH31" s="622"/>
      <c r="CI31" s="622"/>
      <c r="CJ31" s="622"/>
      <c r="CK31" s="622"/>
      <c r="CL31" s="622"/>
      <c r="CM31" s="622"/>
      <c r="CN31" s="622"/>
      <c r="CO31" s="622"/>
      <c r="CP31" s="622"/>
      <c r="CQ31" s="623"/>
      <c r="CR31" s="588">
        <v>275102</v>
      </c>
      <c r="CS31" s="607"/>
      <c r="CT31" s="607"/>
      <c r="CU31" s="607"/>
      <c r="CV31" s="607"/>
      <c r="CW31" s="607"/>
      <c r="CX31" s="607"/>
      <c r="CY31" s="608"/>
      <c r="CZ31" s="591">
        <v>1.1000000000000001</v>
      </c>
      <c r="DA31" s="609"/>
      <c r="DB31" s="609"/>
      <c r="DC31" s="610"/>
      <c r="DD31" s="594">
        <v>275102</v>
      </c>
      <c r="DE31" s="607"/>
      <c r="DF31" s="607"/>
      <c r="DG31" s="607"/>
      <c r="DH31" s="607"/>
      <c r="DI31" s="607"/>
      <c r="DJ31" s="607"/>
      <c r="DK31" s="608"/>
      <c r="DL31" s="594">
        <v>275102</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223862</v>
      </c>
      <c r="S32" s="589"/>
      <c r="T32" s="589"/>
      <c r="U32" s="589"/>
      <c r="V32" s="589"/>
      <c r="W32" s="589"/>
      <c r="X32" s="589"/>
      <c r="Y32" s="590"/>
      <c r="Z32" s="641">
        <v>0.9</v>
      </c>
      <c r="AA32" s="641"/>
      <c r="AB32" s="641"/>
      <c r="AC32" s="641"/>
      <c r="AD32" s="642">
        <v>14865</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97.3</v>
      </c>
      <c r="BH32" s="573"/>
      <c r="BI32" s="573"/>
      <c r="BJ32" s="573"/>
      <c r="BK32" s="573"/>
      <c r="BL32" s="573"/>
      <c r="BM32" s="636">
        <v>92.9</v>
      </c>
      <c r="BN32" s="573"/>
      <c r="BO32" s="573"/>
      <c r="BP32" s="573"/>
      <c r="BQ32" s="630"/>
      <c r="BR32" s="651">
        <v>95.9</v>
      </c>
      <c r="BS32" s="573"/>
      <c r="BT32" s="573"/>
      <c r="BU32" s="573"/>
      <c r="BV32" s="573"/>
      <c r="BW32" s="573"/>
      <c r="BX32" s="636">
        <v>89.4</v>
      </c>
      <c r="BY32" s="573"/>
      <c r="BZ32" s="573"/>
      <c r="CA32" s="573"/>
      <c r="CB32" s="630"/>
      <c r="CD32" s="662"/>
      <c r="CE32" s="663"/>
      <c r="CF32" s="625" t="s">
        <v>300</v>
      </c>
      <c r="CG32" s="622"/>
      <c r="CH32" s="622"/>
      <c r="CI32" s="622"/>
      <c r="CJ32" s="622"/>
      <c r="CK32" s="622"/>
      <c r="CL32" s="622"/>
      <c r="CM32" s="622"/>
      <c r="CN32" s="622"/>
      <c r="CO32" s="622"/>
      <c r="CP32" s="622"/>
      <c r="CQ32" s="623"/>
      <c r="CR32" s="588">
        <v>5</v>
      </c>
      <c r="CS32" s="589"/>
      <c r="CT32" s="589"/>
      <c r="CU32" s="589"/>
      <c r="CV32" s="589"/>
      <c r="CW32" s="589"/>
      <c r="CX32" s="589"/>
      <c r="CY32" s="590"/>
      <c r="CZ32" s="591">
        <v>0</v>
      </c>
      <c r="DA32" s="609"/>
      <c r="DB32" s="609"/>
      <c r="DC32" s="610"/>
      <c r="DD32" s="594">
        <v>5</v>
      </c>
      <c r="DE32" s="589"/>
      <c r="DF32" s="589"/>
      <c r="DG32" s="589"/>
      <c r="DH32" s="589"/>
      <c r="DI32" s="589"/>
      <c r="DJ32" s="589"/>
      <c r="DK32" s="590"/>
      <c r="DL32" s="594">
        <v>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1714449</v>
      </c>
      <c r="S33" s="589"/>
      <c r="T33" s="589"/>
      <c r="U33" s="589"/>
      <c r="V33" s="589"/>
      <c r="W33" s="589"/>
      <c r="X33" s="589"/>
      <c r="Y33" s="590"/>
      <c r="Z33" s="641">
        <v>6.8</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7857357</v>
      </c>
      <c r="CS33" s="607"/>
      <c r="CT33" s="607"/>
      <c r="CU33" s="607"/>
      <c r="CV33" s="607"/>
      <c r="CW33" s="607"/>
      <c r="CX33" s="607"/>
      <c r="CY33" s="608"/>
      <c r="CZ33" s="591">
        <v>31.9</v>
      </c>
      <c r="DA33" s="609"/>
      <c r="DB33" s="609"/>
      <c r="DC33" s="610"/>
      <c r="DD33" s="594">
        <v>5763309</v>
      </c>
      <c r="DE33" s="607"/>
      <c r="DF33" s="607"/>
      <c r="DG33" s="607"/>
      <c r="DH33" s="607"/>
      <c r="DI33" s="607"/>
      <c r="DJ33" s="607"/>
      <c r="DK33" s="608"/>
      <c r="DL33" s="594">
        <v>3626545</v>
      </c>
      <c r="DM33" s="607"/>
      <c r="DN33" s="607"/>
      <c r="DO33" s="607"/>
      <c r="DP33" s="607"/>
      <c r="DQ33" s="607"/>
      <c r="DR33" s="607"/>
      <c r="DS33" s="607"/>
      <c r="DT33" s="607"/>
      <c r="DU33" s="607"/>
      <c r="DV33" s="608"/>
      <c r="DW33" s="611">
        <v>27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2384320</v>
      </c>
      <c r="CS34" s="589"/>
      <c r="CT34" s="589"/>
      <c r="CU34" s="589"/>
      <c r="CV34" s="589"/>
      <c r="CW34" s="589"/>
      <c r="CX34" s="589"/>
      <c r="CY34" s="590"/>
      <c r="CZ34" s="591">
        <v>9.6999999999999993</v>
      </c>
      <c r="DA34" s="609"/>
      <c r="DB34" s="609"/>
      <c r="DC34" s="610"/>
      <c r="DD34" s="594">
        <v>1593244</v>
      </c>
      <c r="DE34" s="589"/>
      <c r="DF34" s="589"/>
      <c r="DG34" s="589"/>
      <c r="DH34" s="589"/>
      <c r="DI34" s="589"/>
      <c r="DJ34" s="589"/>
      <c r="DK34" s="590"/>
      <c r="DL34" s="594">
        <v>1356549</v>
      </c>
      <c r="DM34" s="589"/>
      <c r="DN34" s="589"/>
      <c r="DO34" s="589"/>
      <c r="DP34" s="589"/>
      <c r="DQ34" s="589"/>
      <c r="DR34" s="589"/>
      <c r="DS34" s="589"/>
      <c r="DT34" s="589"/>
      <c r="DU34" s="589"/>
      <c r="DV34" s="590"/>
      <c r="DW34" s="611">
        <v>10.1</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798449</v>
      </c>
      <c r="S35" s="589"/>
      <c r="T35" s="589"/>
      <c r="U35" s="589"/>
      <c r="V35" s="589"/>
      <c r="W35" s="589"/>
      <c r="X35" s="589"/>
      <c r="Y35" s="590"/>
      <c r="Z35" s="641">
        <v>3.2</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2712689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-507691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1055573</v>
      </c>
      <c r="CS35" s="607"/>
      <c r="CT35" s="607"/>
      <c r="CU35" s="607"/>
      <c r="CV35" s="607"/>
      <c r="CW35" s="607"/>
      <c r="CX35" s="607"/>
      <c r="CY35" s="608"/>
      <c r="CZ35" s="591">
        <v>4.3</v>
      </c>
      <c r="DA35" s="609"/>
      <c r="DB35" s="609"/>
      <c r="DC35" s="610"/>
      <c r="DD35" s="594">
        <v>764808</v>
      </c>
      <c r="DE35" s="607"/>
      <c r="DF35" s="607"/>
      <c r="DG35" s="607"/>
      <c r="DH35" s="607"/>
      <c r="DI35" s="607"/>
      <c r="DJ35" s="607"/>
      <c r="DK35" s="608"/>
      <c r="DL35" s="594">
        <v>692343</v>
      </c>
      <c r="DM35" s="607"/>
      <c r="DN35" s="607"/>
      <c r="DO35" s="607"/>
      <c r="DP35" s="607"/>
      <c r="DQ35" s="607"/>
      <c r="DR35" s="607"/>
      <c r="DS35" s="607"/>
      <c r="DT35" s="607"/>
      <c r="DU35" s="607"/>
      <c r="DV35" s="608"/>
      <c r="DW35" s="611">
        <v>5.2</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25314873</v>
      </c>
      <c r="S36" s="629"/>
      <c r="T36" s="629"/>
      <c r="U36" s="629"/>
      <c r="V36" s="629"/>
      <c r="W36" s="629"/>
      <c r="X36" s="629"/>
      <c r="Y36" s="632"/>
      <c r="Z36" s="633">
        <v>100</v>
      </c>
      <c r="AA36" s="633"/>
      <c r="AB36" s="633"/>
      <c r="AC36" s="633"/>
      <c r="AD36" s="634">
        <v>12644683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432019</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-1010410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1224582</v>
      </c>
      <c r="CS36" s="589"/>
      <c r="CT36" s="589"/>
      <c r="CU36" s="589"/>
      <c r="CV36" s="589"/>
      <c r="CW36" s="589"/>
      <c r="CX36" s="589"/>
      <c r="CY36" s="590"/>
      <c r="CZ36" s="591">
        <v>5</v>
      </c>
      <c r="DA36" s="609"/>
      <c r="DB36" s="609"/>
      <c r="DC36" s="610"/>
      <c r="DD36" s="594">
        <v>582321</v>
      </c>
      <c r="DE36" s="589"/>
      <c r="DF36" s="589"/>
      <c r="DG36" s="589"/>
      <c r="DH36" s="589"/>
      <c r="DI36" s="589"/>
      <c r="DJ36" s="589"/>
      <c r="DK36" s="590"/>
      <c r="DL36" s="594">
        <v>355386</v>
      </c>
      <c r="DM36" s="589"/>
      <c r="DN36" s="589"/>
      <c r="DO36" s="589"/>
      <c r="DP36" s="589"/>
      <c r="DQ36" s="589"/>
      <c r="DR36" s="589"/>
      <c r="DS36" s="589"/>
      <c r="DT36" s="589"/>
      <c r="DU36" s="589"/>
      <c r="DV36" s="590"/>
      <c r="DW36" s="611">
        <v>2.6</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123000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9815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50128</v>
      </c>
      <c r="CS37" s="607"/>
      <c r="CT37" s="607"/>
      <c r="CU37" s="607"/>
      <c r="CV37" s="607"/>
      <c r="CW37" s="607"/>
      <c r="CX37" s="607"/>
      <c r="CY37" s="608"/>
      <c r="CZ37" s="591">
        <v>0.2</v>
      </c>
      <c r="DA37" s="609"/>
      <c r="DB37" s="609"/>
      <c r="DC37" s="610"/>
      <c r="DD37" s="594">
        <v>46413</v>
      </c>
      <c r="DE37" s="607"/>
      <c r="DF37" s="607"/>
      <c r="DG37" s="607"/>
      <c r="DH37" s="607"/>
      <c r="DI37" s="607"/>
      <c r="DJ37" s="607"/>
      <c r="DK37" s="608"/>
      <c r="DL37" s="594">
        <v>45484</v>
      </c>
      <c r="DM37" s="607"/>
      <c r="DN37" s="607"/>
      <c r="DO37" s="607"/>
      <c r="DP37" s="607"/>
      <c r="DQ37" s="607"/>
      <c r="DR37" s="607"/>
      <c r="DS37" s="607"/>
      <c r="DT37" s="607"/>
      <c r="DU37" s="607"/>
      <c r="DV37" s="608"/>
      <c r="DW37" s="611">
        <v>0.3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46593</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18050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2589689</v>
      </c>
      <c r="CS38" s="589"/>
      <c r="CT38" s="589"/>
      <c r="CU38" s="589"/>
      <c r="CV38" s="589"/>
      <c r="CW38" s="589"/>
      <c r="CX38" s="589"/>
      <c r="CY38" s="590"/>
      <c r="CZ38" s="591">
        <v>10.5</v>
      </c>
      <c r="DA38" s="609"/>
      <c r="DB38" s="609"/>
      <c r="DC38" s="610"/>
      <c r="DD38" s="594">
        <v>2249988</v>
      </c>
      <c r="DE38" s="589"/>
      <c r="DF38" s="589"/>
      <c r="DG38" s="589"/>
      <c r="DH38" s="589"/>
      <c r="DI38" s="589"/>
      <c r="DJ38" s="589"/>
      <c r="DK38" s="590"/>
      <c r="DL38" s="594">
        <v>1222267</v>
      </c>
      <c r="DM38" s="589"/>
      <c r="DN38" s="589"/>
      <c r="DO38" s="589"/>
      <c r="DP38" s="589"/>
      <c r="DQ38" s="589"/>
      <c r="DR38" s="589"/>
      <c r="DS38" s="589"/>
      <c r="DT38" s="589"/>
      <c r="DU38" s="589"/>
      <c r="DV38" s="590"/>
      <c r="DW38" s="611">
        <v>9.1</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64</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579743</v>
      </c>
      <c r="CS39" s="607"/>
      <c r="CT39" s="607"/>
      <c r="CU39" s="607"/>
      <c r="CV39" s="607"/>
      <c r="CW39" s="607"/>
      <c r="CX39" s="607"/>
      <c r="CY39" s="608"/>
      <c r="CZ39" s="591">
        <v>2.4</v>
      </c>
      <c r="DA39" s="609"/>
      <c r="DB39" s="609"/>
      <c r="DC39" s="610"/>
      <c r="DD39" s="594">
        <v>570385</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1058117</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158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23450</v>
      </c>
      <c r="CS40" s="589"/>
      <c r="CT40" s="589"/>
      <c r="CU40" s="589"/>
      <c r="CV40" s="589"/>
      <c r="CW40" s="589"/>
      <c r="CX40" s="589"/>
      <c r="CY40" s="590"/>
      <c r="CZ40" s="591">
        <v>0.1</v>
      </c>
      <c r="DA40" s="609"/>
      <c r="DB40" s="609"/>
      <c r="DC40" s="610"/>
      <c r="DD40" s="594">
        <v>2563</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1052960</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211</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3755231</v>
      </c>
      <c r="CS42" s="589"/>
      <c r="CT42" s="589"/>
      <c r="CU42" s="589"/>
      <c r="CV42" s="589"/>
      <c r="CW42" s="589"/>
      <c r="CX42" s="589"/>
      <c r="CY42" s="590"/>
      <c r="CZ42" s="591">
        <v>15.2</v>
      </c>
      <c r="DA42" s="592"/>
      <c r="DB42" s="592"/>
      <c r="DC42" s="593"/>
      <c r="DD42" s="594">
        <v>489851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44449</v>
      </c>
      <c r="CS43" s="607"/>
      <c r="CT43" s="607"/>
      <c r="CU43" s="607"/>
      <c r="CV43" s="607"/>
      <c r="CW43" s="607"/>
      <c r="CX43" s="607"/>
      <c r="CY43" s="608"/>
      <c r="CZ43" s="591">
        <v>0.2</v>
      </c>
      <c r="DA43" s="609"/>
      <c r="DB43" s="609"/>
      <c r="DC43" s="610"/>
      <c r="DD43" s="594">
        <v>28749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3676454</v>
      </c>
      <c r="CS44" s="589"/>
      <c r="CT44" s="589"/>
      <c r="CU44" s="589"/>
      <c r="CV44" s="589"/>
      <c r="CW44" s="589"/>
      <c r="CX44" s="589"/>
      <c r="CY44" s="590"/>
      <c r="CZ44" s="591">
        <v>14.9</v>
      </c>
      <c r="DA44" s="592"/>
      <c r="DB44" s="592"/>
      <c r="DC44" s="593"/>
      <c r="DD44" s="594">
        <v>470998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2965117</v>
      </c>
      <c r="CS45" s="607"/>
      <c r="CT45" s="607"/>
      <c r="CU45" s="607"/>
      <c r="CV45" s="607"/>
      <c r="CW45" s="607"/>
      <c r="CX45" s="607"/>
      <c r="CY45" s="608"/>
      <c r="CZ45" s="591">
        <v>12</v>
      </c>
      <c r="DA45" s="609"/>
      <c r="DB45" s="609"/>
      <c r="DC45" s="610"/>
      <c r="DD45" s="594">
        <v>150783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638941</v>
      </c>
      <c r="CS46" s="589"/>
      <c r="CT46" s="589"/>
      <c r="CU46" s="589"/>
      <c r="CV46" s="589"/>
      <c r="CW46" s="589"/>
      <c r="CX46" s="589"/>
      <c r="CY46" s="590"/>
      <c r="CZ46" s="591">
        <v>2.6</v>
      </c>
      <c r="DA46" s="592"/>
      <c r="DB46" s="592"/>
      <c r="DC46" s="593"/>
      <c r="DD46" s="594">
        <v>312119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78777</v>
      </c>
      <c r="CS47" s="607"/>
      <c r="CT47" s="607"/>
      <c r="CU47" s="607"/>
      <c r="CV47" s="607"/>
      <c r="CW47" s="607"/>
      <c r="CX47" s="607"/>
      <c r="CY47" s="608"/>
      <c r="CZ47" s="591">
        <v>0.3</v>
      </c>
      <c r="DA47" s="609"/>
      <c r="DB47" s="609"/>
      <c r="DC47" s="610"/>
      <c r="DD47" s="594">
        <v>18853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24662055</v>
      </c>
      <c r="CS49" s="573"/>
      <c r="CT49" s="573"/>
      <c r="CU49" s="573"/>
      <c r="CV49" s="573"/>
      <c r="CW49" s="573"/>
      <c r="CX49" s="573"/>
      <c r="CY49" s="574"/>
      <c r="CZ49" s="575">
        <v>100</v>
      </c>
      <c r="DA49" s="576"/>
      <c r="DB49" s="576"/>
      <c r="DC49" s="577"/>
      <c r="DD49" s="578">
        <v>14359718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A74" sqref="AA74:AE7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24699</v>
      </c>
      <c r="R7" s="1101"/>
      <c r="S7" s="1101"/>
      <c r="T7" s="1101"/>
      <c r="U7" s="1101"/>
      <c r="V7" s="1101">
        <v>24062</v>
      </c>
      <c r="W7" s="1101"/>
      <c r="X7" s="1101"/>
      <c r="Y7" s="1101"/>
      <c r="Z7" s="1101"/>
      <c r="AA7" s="1101">
        <v>637</v>
      </c>
      <c r="AB7" s="1101"/>
      <c r="AC7" s="1101"/>
      <c r="AD7" s="1101"/>
      <c r="AE7" s="1102"/>
      <c r="AF7" s="1103">
        <v>425</v>
      </c>
      <c r="AG7" s="1104"/>
      <c r="AH7" s="1104"/>
      <c r="AI7" s="1104"/>
      <c r="AJ7" s="1105"/>
      <c r="AK7" s="1087">
        <v>38</v>
      </c>
      <c r="AL7" s="1088"/>
      <c r="AM7" s="1088"/>
      <c r="AN7" s="1088"/>
      <c r="AO7" s="1088"/>
      <c r="AP7" s="1088">
        <v>17333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v>-58</v>
      </c>
      <c r="CI7" s="1085"/>
      <c r="CJ7" s="1085"/>
      <c r="CK7" s="1085"/>
      <c r="CL7" s="1086"/>
      <c r="CM7" s="1084">
        <v>162</v>
      </c>
      <c r="CN7" s="1085"/>
      <c r="CO7" s="1085"/>
      <c r="CP7" s="1085"/>
      <c r="CQ7" s="1086"/>
      <c r="CR7" s="1084">
        <v>9</v>
      </c>
      <c r="CS7" s="1085"/>
      <c r="CT7" s="1085"/>
      <c r="CU7" s="1085"/>
      <c r="CV7" s="1086"/>
      <c r="CW7" s="1084" t="s">
        <v>543</v>
      </c>
      <c r="CX7" s="1085"/>
      <c r="CY7" s="1085"/>
      <c r="CZ7" s="1085"/>
      <c r="DA7" s="1086"/>
      <c r="DB7" s="1084">
        <v>124</v>
      </c>
      <c r="DC7" s="1085"/>
      <c r="DD7" s="1085"/>
      <c r="DE7" s="1085"/>
      <c r="DF7" s="1086"/>
      <c r="DG7" s="1084" t="s">
        <v>543</v>
      </c>
      <c r="DH7" s="1085"/>
      <c r="DI7" s="1085"/>
      <c r="DJ7" s="1085"/>
      <c r="DK7" s="1086"/>
      <c r="DL7" s="1084" t="s">
        <v>543</v>
      </c>
      <c r="DM7" s="1085"/>
      <c r="DN7" s="1085"/>
      <c r="DO7" s="1085"/>
      <c r="DP7" s="1086"/>
      <c r="DQ7" s="1084" t="s">
        <v>543</v>
      </c>
      <c r="DR7" s="1085"/>
      <c r="DS7" s="1085"/>
      <c r="DT7" s="1085"/>
      <c r="DU7" s="1086"/>
      <c r="DV7" s="1111"/>
      <c r="DW7" s="1112"/>
      <c r="DX7" s="1112"/>
      <c r="DY7" s="1112"/>
      <c r="DZ7" s="1113"/>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840</v>
      </c>
      <c r="R8" s="1040"/>
      <c r="S8" s="1040"/>
      <c r="T8" s="1040"/>
      <c r="U8" s="1040"/>
      <c r="V8" s="1040">
        <v>829</v>
      </c>
      <c r="W8" s="1040"/>
      <c r="X8" s="1040"/>
      <c r="Y8" s="1040"/>
      <c r="Z8" s="1040"/>
      <c r="AA8" s="1040">
        <v>11</v>
      </c>
      <c r="AB8" s="1040"/>
      <c r="AC8" s="1040"/>
      <c r="AD8" s="1040"/>
      <c r="AE8" s="1041"/>
      <c r="AF8" s="1015" t="s">
        <v>112</v>
      </c>
      <c r="AG8" s="1016"/>
      <c r="AH8" s="1016"/>
      <c r="AI8" s="1016"/>
      <c r="AJ8" s="1017"/>
      <c r="AK8" s="1082">
        <v>48</v>
      </c>
      <c r="AL8" s="1083"/>
      <c r="AM8" s="1083"/>
      <c r="AN8" s="1083"/>
      <c r="AO8" s="1083"/>
      <c r="AP8" s="1083">
        <v>1817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2</v>
      </c>
      <c r="CI8" s="986"/>
      <c r="CJ8" s="986"/>
      <c r="CK8" s="986"/>
      <c r="CL8" s="987"/>
      <c r="CM8" s="985">
        <v>29</v>
      </c>
      <c r="CN8" s="986"/>
      <c r="CO8" s="986"/>
      <c r="CP8" s="986"/>
      <c r="CQ8" s="987"/>
      <c r="CR8" s="985">
        <v>9</v>
      </c>
      <c r="CS8" s="986"/>
      <c r="CT8" s="986"/>
      <c r="CU8" s="986"/>
      <c r="CV8" s="987"/>
      <c r="CW8" s="985" t="s">
        <v>543</v>
      </c>
      <c r="CX8" s="986"/>
      <c r="CY8" s="986"/>
      <c r="CZ8" s="986"/>
      <c r="DA8" s="987"/>
      <c r="DB8" s="985" t="s">
        <v>543</v>
      </c>
      <c r="DC8" s="986"/>
      <c r="DD8" s="986"/>
      <c r="DE8" s="986"/>
      <c r="DF8" s="987"/>
      <c r="DG8" s="985" t="s">
        <v>543</v>
      </c>
      <c r="DH8" s="986"/>
      <c r="DI8" s="986"/>
      <c r="DJ8" s="986"/>
      <c r="DK8" s="987"/>
      <c r="DL8" s="985" t="s">
        <v>543</v>
      </c>
      <c r="DM8" s="986"/>
      <c r="DN8" s="986"/>
      <c r="DO8" s="986"/>
      <c r="DP8" s="987"/>
      <c r="DQ8" s="985" t="s">
        <v>543</v>
      </c>
      <c r="DR8" s="986"/>
      <c r="DS8" s="986"/>
      <c r="DT8" s="986"/>
      <c r="DU8" s="987"/>
      <c r="DV8" s="988"/>
      <c r="DW8" s="989"/>
      <c r="DX8" s="989"/>
      <c r="DY8" s="989"/>
      <c r="DZ8" s="990"/>
      <c r="EA8" s="205"/>
    </row>
    <row r="9" spans="1:131" s="206" customFormat="1" ht="26.25" customHeight="1" x14ac:dyDescent="0.15">
      <c r="A9" s="212">
        <v>3</v>
      </c>
      <c r="B9" s="1033" t="s">
        <v>367</v>
      </c>
      <c r="C9" s="1034"/>
      <c r="D9" s="1034"/>
      <c r="E9" s="1034"/>
      <c r="F9" s="1034"/>
      <c r="G9" s="1034"/>
      <c r="H9" s="1034"/>
      <c r="I9" s="1034"/>
      <c r="J9" s="1034"/>
      <c r="K9" s="1034"/>
      <c r="L9" s="1034"/>
      <c r="M9" s="1034"/>
      <c r="N9" s="1034"/>
      <c r="O9" s="1034"/>
      <c r="P9" s="1035"/>
      <c r="Q9" s="1039">
        <v>140</v>
      </c>
      <c r="R9" s="1040"/>
      <c r="S9" s="1040"/>
      <c r="T9" s="1040"/>
      <c r="U9" s="1040"/>
      <c r="V9" s="1040">
        <v>136</v>
      </c>
      <c r="W9" s="1040"/>
      <c r="X9" s="1040"/>
      <c r="Y9" s="1040"/>
      <c r="Z9" s="1040"/>
      <c r="AA9" s="1040">
        <v>4</v>
      </c>
      <c r="AB9" s="1040"/>
      <c r="AC9" s="1040"/>
      <c r="AD9" s="1040"/>
      <c r="AE9" s="1041"/>
      <c r="AF9" s="1015">
        <v>4</v>
      </c>
      <c r="AG9" s="1016"/>
      <c r="AH9" s="1016"/>
      <c r="AI9" s="1016"/>
      <c r="AJ9" s="1017"/>
      <c r="AK9" s="1082">
        <v>23</v>
      </c>
      <c r="AL9" s="1083"/>
      <c r="AM9" s="1083"/>
      <c r="AN9" s="1083"/>
      <c r="AO9" s="1083"/>
      <c r="AP9" s="1083">
        <v>1793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133</v>
      </c>
      <c r="CI9" s="986"/>
      <c r="CJ9" s="986"/>
      <c r="CK9" s="986"/>
      <c r="CL9" s="987"/>
      <c r="CM9" s="985">
        <v>312</v>
      </c>
      <c r="CN9" s="986"/>
      <c r="CO9" s="986"/>
      <c r="CP9" s="986"/>
      <c r="CQ9" s="987"/>
      <c r="CR9" s="985" t="s">
        <v>543</v>
      </c>
      <c r="CS9" s="986"/>
      <c r="CT9" s="986"/>
      <c r="CU9" s="986"/>
      <c r="CV9" s="987"/>
      <c r="CW9" s="985">
        <v>1</v>
      </c>
      <c r="CX9" s="986"/>
      <c r="CY9" s="986"/>
      <c r="CZ9" s="986"/>
      <c r="DA9" s="987"/>
      <c r="DB9" s="985" t="s">
        <v>543</v>
      </c>
      <c r="DC9" s="986"/>
      <c r="DD9" s="986"/>
      <c r="DE9" s="986"/>
      <c r="DF9" s="987"/>
      <c r="DG9" s="985" t="s">
        <v>543</v>
      </c>
      <c r="DH9" s="986"/>
      <c r="DI9" s="986"/>
      <c r="DJ9" s="986"/>
      <c r="DK9" s="987"/>
      <c r="DL9" s="985">
        <v>106</v>
      </c>
      <c r="DM9" s="986"/>
      <c r="DN9" s="986"/>
      <c r="DO9" s="986"/>
      <c r="DP9" s="987"/>
      <c r="DQ9" s="985">
        <v>96</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548</v>
      </c>
      <c r="BT10" s="1011"/>
      <c r="BU10" s="1011"/>
      <c r="BV10" s="1011"/>
      <c r="BW10" s="1011"/>
      <c r="BX10" s="1011"/>
      <c r="BY10" s="1011"/>
      <c r="BZ10" s="1011"/>
      <c r="CA10" s="1011"/>
      <c r="CB10" s="1011"/>
      <c r="CC10" s="1011"/>
      <c r="CD10" s="1011"/>
      <c r="CE10" s="1011"/>
      <c r="CF10" s="1011"/>
      <c r="CG10" s="1012"/>
      <c r="CH10" s="985">
        <v>433</v>
      </c>
      <c r="CI10" s="986"/>
      <c r="CJ10" s="986"/>
      <c r="CK10" s="986"/>
      <c r="CL10" s="987"/>
      <c r="CM10" s="985">
        <v>13844</v>
      </c>
      <c r="CN10" s="986"/>
      <c r="CO10" s="986"/>
      <c r="CP10" s="986"/>
      <c r="CQ10" s="987"/>
      <c r="CR10" s="985" t="s">
        <v>543</v>
      </c>
      <c r="CS10" s="986"/>
      <c r="CT10" s="986"/>
      <c r="CU10" s="986"/>
      <c r="CV10" s="987"/>
      <c r="CW10" s="985" t="s">
        <v>543</v>
      </c>
      <c r="CX10" s="986"/>
      <c r="CY10" s="986"/>
      <c r="CZ10" s="986"/>
      <c r="DA10" s="987"/>
      <c r="DB10" s="985" t="s">
        <v>543</v>
      </c>
      <c r="DC10" s="986"/>
      <c r="DD10" s="986"/>
      <c r="DE10" s="986"/>
      <c r="DF10" s="987"/>
      <c r="DG10" s="985" t="s">
        <v>543</v>
      </c>
      <c r="DH10" s="986"/>
      <c r="DI10" s="986"/>
      <c r="DJ10" s="986"/>
      <c r="DK10" s="987"/>
      <c r="DL10" s="985">
        <v>20</v>
      </c>
      <c r="DM10" s="986"/>
      <c r="DN10" s="986"/>
      <c r="DO10" s="986"/>
      <c r="DP10" s="987"/>
      <c r="DQ10" s="985" t="s">
        <v>543</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25315</v>
      </c>
      <c r="R23" s="1065"/>
      <c r="S23" s="1065"/>
      <c r="T23" s="1065"/>
      <c r="U23" s="1065"/>
      <c r="V23" s="1065">
        <v>24662</v>
      </c>
      <c r="W23" s="1065"/>
      <c r="X23" s="1065"/>
      <c r="Y23" s="1065"/>
      <c r="Z23" s="1065"/>
      <c r="AA23" s="1065">
        <v>653</v>
      </c>
      <c r="AB23" s="1065"/>
      <c r="AC23" s="1065"/>
      <c r="AD23" s="1065"/>
      <c r="AE23" s="1066"/>
      <c r="AF23" s="1067">
        <v>430</v>
      </c>
      <c r="AG23" s="1065"/>
      <c r="AH23" s="1065"/>
      <c r="AI23" s="1065"/>
      <c r="AJ23" s="1068"/>
      <c r="AK23" s="1069"/>
      <c r="AL23" s="1070"/>
      <c r="AM23" s="1070"/>
      <c r="AN23" s="1070"/>
      <c r="AO23" s="1070"/>
      <c r="AP23" s="1065">
        <v>20943</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6781</v>
      </c>
      <c r="R28" s="1050"/>
      <c r="S28" s="1050"/>
      <c r="T28" s="1050"/>
      <c r="U28" s="1050"/>
      <c r="V28" s="1050">
        <v>7289</v>
      </c>
      <c r="W28" s="1050"/>
      <c r="X28" s="1050"/>
      <c r="Y28" s="1050"/>
      <c r="Z28" s="1050"/>
      <c r="AA28" s="1050">
        <v>-508</v>
      </c>
      <c r="AB28" s="1050"/>
      <c r="AC28" s="1050"/>
      <c r="AD28" s="1050"/>
      <c r="AE28" s="1051"/>
      <c r="AF28" s="1052">
        <v>-508</v>
      </c>
      <c r="AG28" s="1050"/>
      <c r="AH28" s="1050"/>
      <c r="AI28" s="1050"/>
      <c r="AJ28" s="1053"/>
      <c r="AK28" s="1054">
        <v>1058</v>
      </c>
      <c r="AL28" s="1042"/>
      <c r="AM28" s="1042"/>
      <c r="AN28" s="1042"/>
      <c r="AO28" s="1042"/>
      <c r="AP28" s="1042">
        <v>0</v>
      </c>
      <c r="AQ28" s="1042"/>
      <c r="AR28" s="1042"/>
      <c r="AS28" s="1042"/>
      <c r="AT28" s="1042"/>
      <c r="AU28" s="1042">
        <v>0</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3650</v>
      </c>
      <c r="R29" s="1040"/>
      <c r="S29" s="1040"/>
      <c r="T29" s="1040"/>
      <c r="U29" s="1040"/>
      <c r="V29" s="1040">
        <v>3559</v>
      </c>
      <c r="W29" s="1040"/>
      <c r="X29" s="1040"/>
      <c r="Y29" s="1040"/>
      <c r="Z29" s="1040"/>
      <c r="AA29" s="1040">
        <v>91</v>
      </c>
      <c r="AB29" s="1040"/>
      <c r="AC29" s="1040"/>
      <c r="AD29" s="1040"/>
      <c r="AE29" s="1041"/>
      <c r="AF29" s="1015">
        <v>88</v>
      </c>
      <c r="AG29" s="1016"/>
      <c r="AH29" s="1016"/>
      <c r="AI29" s="1016"/>
      <c r="AJ29" s="1017"/>
      <c r="AK29" s="976">
        <v>562</v>
      </c>
      <c r="AL29" s="967"/>
      <c r="AM29" s="967"/>
      <c r="AN29" s="967"/>
      <c r="AO29" s="967"/>
      <c r="AP29" s="967">
        <v>0</v>
      </c>
      <c r="AQ29" s="967"/>
      <c r="AR29" s="967"/>
      <c r="AS29" s="967"/>
      <c r="AT29" s="967"/>
      <c r="AU29" s="967">
        <v>0</v>
      </c>
      <c r="AV29" s="967"/>
      <c r="AW29" s="967"/>
      <c r="AX29" s="967"/>
      <c r="AY29" s="967"/>
      <c r="AZ29" s="1038" t="s">
        <v>544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298</v>
      </c>
      <c r="R30" s="1040"/>
      <c r="S30" s="1040"/>
      <c r="T30" s="1040"/>
      <c r="U30" s="1040"/>
      <c r="V30" s="1040">
        <v>297</v>
      </c>
      <c r="W30" s="1040"/>
      <c r="X30" s="1040"/>
      <c r="Y30" s="1040"/>
      <c r="Z30" s="1040"/>
      <c r="AA30" s="1040">
        <v>1</v>
      </c>
      <c r="AB30" s="1040"/>
      <c r="AC30" s="1040"/>
      <c r="AD30" s="1040"/>
      <c r="AE30" s="1041"/>
      <c r="AF30" s="1015">
        <v>1</v>
      </c>
      <c r="AG30" s="1016"/>
      <c r="AH30" s="1016"/>
      <c r="AI30" s="1016"/>
      <c r="AJ30" s="1017"/>
      <c r="AK30" s="976">
        <v>118</v>
      </c>
      <c r="AL30" s="967"/>
      <c r="AM30" s="967"/>
      <c r="AN30" s="967"/>
      <c r="AO30" s="967"/>
      <c r="AP30" s="967">
        <v>0</v>
      </c>
      <c r="AQ30" s="967"/>
      <c r="AR30" s="967"/>
      <c r="AS30" s="967"/>
      <c r="AT30" s="967"/>
      <c r="AU30" s="967">
        <v>0</v>
      </c>
      <c r="AV30" s="967"/>
      <c r="AW30" s="967"/>
      <c r="AX30" s="967"/>
      <c r="AY30" s="967"/>
      <c r="AZ30" s="1038" t="s">
        <v>544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1871</v>
      </c>
      <c r="R31" s="1040"/>
      <c r="S31" s="1040"/>
      <c r="T31" s="1040"/>
      <c r="U31" s="1040"/>
      <c r="V31" s="1040">
        <v>1547</v>
      </c>
      <c r="W31" s="1040"/>
      <c r="X31" s="1040"/>
      <c r="Y31" s="1040"/>
      <c r="Z31" s="1040"/>
      <c r="AA31" s="1040">
        <v>324</v>
      </c>
      <c r="AB31" s="1040"/>
      <c r="AC31" s="1040"/>
      <c r="AD31" s="1040"/>
      <c r="AE31" s="1041"/>
      <c r="AF31" s="1015">
        <v>648</v>
      </c>
      <c r="AG31" s="1016"/>
      <c r="AH31" s="1016"/>
      <c r="AI31" s="1016"/>
      <c r="AJ31" s="1017"/>
      <c r="AK31" s="976">
        <v>123</v>
      </c>
      <c r="AL31" s="967"/>
      <c r="AM31" s="967"/>
      <c r="AN31" s="967"/>
      <c r="AO31" s="967"/>
      <c r="AP31" s="967">
        <v>6907</v>
      </c>
      <c r="AQ31" s="967"/>
      <c r="AR31" s="967"/>
      <c r="AS31" s="967"/>
      <c r="AT31" s="967"/>
      <c r="AU31" s="967">
        <v>635</v>
      </c>
      <c r="AV31" s="967"/>
      <c r="AW31" s="967"/>
      <c r="AX31" s="967"/>
      <c r="AY31" s="967"/>
      <c r="AZ31" s="1038" t="s">
        <v>544</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936</v>
      </c>
      <c r="R32" s="1040"/>
      <c r="S32" s="1040"/>
      <c r="T32" s="1040"/>
      <c r="U32" s="1040"/>
      <c r="V32" s="1040">
        <v>832</v>
      </c>
      <c r="W32" s="1040"/>
      <c r="X32" s="1040"/>
      <c r="Y32" s="1040"/>
      <c r="Z32" s="1040"/>
      <c r="AA32" s="1040">
        <v>104</v>
      </c>
      <c r="AB32" s="1040"/>
      <c r="AC32" s="1040"/>
      <c r="AD32" s="1040"/>
      <c r="AE32" s="1041"/>
      <c r="AF32" s="1015">
        <v>104</v>
      </c>
      <c r="AG32" s="1016"/>
      <c r="AH32" s="1016"/>
      <c r="AI32" s="1016"/>
      <c r="AJ32" s="1017"/>
      <c r="AK32" s="976">
        <v>391</v>
      </c>
      <c r="AL32" s="967"/>
      <c r="AM32" s="967"/>
      <c r="AN32" s="967"/>
      <c r="AO32" s="967"/>
      <c r="AP32" s="967">
        <v>1361</v>
      </c>
      <c r="AQ32" s="967"/>
      <c r="AR32" s="967"/>
      <c r="AS32" s="967"/>
      <c r="AT32" s="967"/>
      <c r="AU32" s="967">
        <v>391</v>
      </c>
      <c r="AV32" s="967"/>
      <c r="AW32" s="967"/>
      <c r="AX32" s="967"/>
      <c r="AY32" s="967"/>
      <c r="AZ32" s="1038" t="s">
        <v>544</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388</v>
      </c>
      <c r="C33" s="1034"/>
      <c r="D33" s="1034"/>
      <c r="E33" s="1034"/>
      <c r="F33" s="1034"/>
      <c r="G33" s="1034"/>
      <c r="H33" s="1034"/>
      <c r="I33" s="1034"/>
      <c r="J33" s="1034"/>
      <c r="K33" s="1034"/>
      <c r="L33" s="1034"/>
      <c r="M33" s="1034"/>
      <c r="N33" s="1034"/>
      <c r="O33" s="1034"/>
      <c r="P33" s="1035"/>
      <c r="Q33" s="1039">
        <v>1748</v>
      </c>
      <c r="R33" s="1040"/>
      <c r="S33" s="1040"/>
      <c r="T33" s="1040"/>
      <c r="U33" s="1040"/>
      <c r="V33" s="1040">
        <v>1720</v>
      </c>
      <c r="W33" s="1040"/>
      <c r="X33" s="1040"/>
      <c r="Y33" s="1040"/>
      <c r="Z33" s="1040"/>
      <c r="AA33" s="1040">
        <v>28</v>
      </c>
      <c r="AB33" s="1040"/>
      <c r="AC33" s="1040"/>
      <c r="AD33" s="1040"/>
      <c r="AE33" s="1041"/>
      <c r="AF33" s="1015">
        <v>27</v>
      </c>
      <c r="AG33" s="1016"/>
      <c r="AH33" s="1016"/>
      <c r="AI33" s="1016"/>
      <c r="AJ33" s="1017"/>
      <c r="AK33" s="976">
        <v>379</v>
      </c>
      <c r="AL33" s="967"/>
      <c r="AM33" s="967"/>
      <c r="AN33" s="967"/>
      <c r="AO33" s="967"/>
      <c r="AP33" s="967">
        <v>4361</v>
      </c>
      <c r="AQ33" s="967"/>
      <c r="AR33" s="967"/>
      <c r="AS33" s="967"/>
      <c r="AT33" s="967"/>
      <c r="AU33" s="967">
        <v>3035</v>
      </c>
      <c r="AV33" s="967"/>
      <c r="AW33" s="967"/>
      <c r="AX33" s="967"/>
      <c r="AY33" s="967"/>
      <c r="AZ33" s="1038" t="s">
        <v>544</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389</v>
      </c>
      <c r="C34" s="1034"/>
      <c r="D34" s="1034"/>
      <c r="E34" s="1034"/>
      <c r="F34" s="1034"/>
      <c r="G34" s="1034"/>
      <c r="H34" s="1034"/>
      <c r="I34" s="1034"/>
      <c r="J34" s="1034"/>
      <c r="K34" s="1034"/>
      <c r="L34" s="1034"/>
      <c r="M34" s="1034"/>
      <c r="N34" s="1034"/>
      <c r="O34" s="1034"/>
      <c r="P34" s="1035"/>
      <c r="Q34" s="1039">
        <v>117</v>
      </c>
      <c r="R34" s="1040"/>
      <c r="S34" s="1040"/>
      <c r="T34" s="1040"/>
      <c r="U34" s="1040"/>
      <c r="V34" s="1040">
        <v>111</v>
      </c>
      <c r="W34" s="1040"/>
      <c r="X34" s="1040"/>
      <c r="Y34" s="1040"/>
      <c r="Z34" s="1040"/>
      <c r="AA34" s="1040">
        <v>6</v>
      </c>
      <c r="AB34" s="1040"/>
      <c r="AC34" s="1040"/>
      <c r="AD34" s="1040"/>
      <c r="AE34" s="1041"/>
      <c r="AF34" s="1015">
        <v>6</v>
      </c>
      <c r="AG34" s="1016"/>
      <c r="AH34" s="1016"/>
      <c r="AI34" s="1016"/>
      <c r="AJ34" s="1017"/>
      <c r="AK34" s="976">
        <v>329</v>
      </c>
      <c r="AL34" s="967"/>
      <c r="AM34" s="967"/>
      <c r="AN34" s="967"/>
      <c r="AO34" s="967"/>
      <c r="AP34" s="967">
        <v>375</v>
      </c>
      <c r="AQ34" s="967"/>
      <c r="AR34" s="967"/>
      <c r="AS34" s="967"/>
      <c r="AT34" s="967"/>
      <c r="AU34" s="967">
        <v>329</v>
      </c>
      <c r="AV34" s="967"/>
      <c r="AW34" s="967"/>
      <c r="AX34" s="967"/>
      <c r="AY34" s="967"/>
      <c r="AZ34" s="1038" t="s">
        <v>544</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366</v>
      </c>
      <c r="AG63" s="955"/>
      <c r="AH63" s="955"/>
      <c r="AI63" s="955"/>
      <c r="AJ63" s="1026"/>
      <c r="AK63" s="1027"/>
      <c r="AL63" s="959"/>
      <c r="AM63" s="959"/>
      <c r="AN63" s="959"/>
      <c r="AO63" s="959"/>
      <c r="AP63" s="955">
        <v>13004</v>
      </c>
      <c r="AQ63" s="955"/>
      <c r="AR63" s="955"/>
      <c r="AS63" s="955"/>
      <c r="AT63" s="955"/>
      <c r="AU63" s="955">
        <v>4390</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549</v>
      </c>
      <c r="C68" s="982"/>
      <c r="D68" s="982"/>
      <c r="E68" s="982"/>
      <c r="F68" s="982"/>
      <c r="G68" s="982"/>
      <c r="H68" s="982"/>
      <c r="I68" s="982"/>
      <c r="J68" s="982"/>
      <c r="K68" s="982"/>
      <c r="L68" s="982"/>
      <c r="M68" s="982"/>
      <c r="N68" s="982"/>
      <c r="O68" s="982"/>
      <c r="P68" s="983"/>
      <c r="Q68" s="984">
        <v>13848</v>
      </c>
      <c r="R68" s="978"/>
      <c r="S68" s="978"/>
      <c r="T68" s="978"/>
      <c r="U68" s="978"/>
      <c r="V68" s="978">
        <v>13741</v>
      </c>
      <c r="W68" s="978"/>
      <c r="X68" s="978"/>
      <c r="Y68" s="978"/>
      <c r="Z68" s="978"/>
      <c r="AA68" s="978">
        <v>107</v>
      </c>
      <c r="AB68" s="978"/>
      <c r="AC68" s="978"/>
      <c r="AD68" s="978"/>
      <c r="AE68" s="978"/>
      <c r="AF68" s="978">
        <v>107</v>
      </c>
      <c r="AG68" s="978"/>
      <c r="AH68" s="978"/>
      <c r="AI68" s="978"/>
      <c r="AJ68" s="978"/>
      <c r="AK68" s="978">
        <v>7</v>
      </c>
      <c r="AL68" s="978"/>
      <c r="AM68" s="978"/>
      <c r="AN68" s="978"/>
      <c r="AO68" s="978"/>
      <c r="AP68" s="978" t="s">
        <v>543</v>
      </c>
      <c r="AQ68" s="978"/>
      <c r="AR68" s="978"/>
      <c r="AS68" s="978"/>
      <c r="AT68" s="978"/>
      <c r="AU68" s="978" t="s">
        <v>543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550</v>
      </c>
      <c r="C69" s="971"/>
      <c r="D69" s="971"/>
      <c r="E69" s="971"/>
      <c r="F69" s="971"/>
      <c r="G69" s="971"/>
      <c r="H69" s="971"/>
      <c r="I69" s="971"/>
      <c r="J69" s="971"/>
      <c r="K69" s="971"/>
      <c r="L69" s="971"/>
      <c r="M69" s="971"/>
      <c r="N69" s="971"/>
      <c r="O69" s="971"/>
      <c r="P69" s="972"/>
      <c r="Q69" s="973">
        <v>1181</v>
      </c>
      <c r="R69" s="967"/>
      <c r="S69" s="967"/>
      <c r="T69" s="967"/>
      <c r="U69" s="967"/>
      <c r="V69" s="967">
        <v>1153</v>
      </c>
      <c r="W69" s="967"/>
      <c r="X69" s="967"/>
      <c r="Y69" s="967"/>
      <c r="Z69" s="967"/>
      <c r="AA69" s="967">
        <v>27</v>
      </c>
      <c r="AB69" s="967"/>
      <c r="AC69" s="967"/>
      <c r="AD69" s="967"/>
      <c r="AE69" s="967"/>
      <c r="AF69" s="967">
        <v>27</v>
      </c>
      <c r="AG69" s="967"/>
      <c r="AH69" s="967"/>
      <c r="AI69" s="967"/>
      <c r="AJ69" s="967"/>
      <c r="AK69" s="967">
        <v>0</v>
      </c>
      <c r="AL69" s="967"/>
      <c r="AM69" s="967"/>
      <c r="AN69" s="967"/>
      <c r="AO69" s="967"/>
      <c r="AP69" s="977" t="s">
        <v>543</v>
      </c>
      <c r="AQ69" s="975"/>
      <c r="AR69" s="975"/>
      <c r="AS69" s="975"/>
      <c r="AT69" s="976"/>
      <c r="AU69" s="977" t="s">
        <v>543</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551</v>
      </c>
      <c r="C70" s="971"/>
      <c r="D70" s="971"/>
      <c r="E70" s="971"/>
      <c r="F70" s="971"/>
      <c r="G70" s="971"/>
      <c r="H70" s="971"/>
      <c r="I70" s="971"/>
      <c r="J70" s="971"/>
      <c r="K70" s="971"/>
      <c r="L70" s="971"/>
      <c r="M70" s="971"/>
      <c r="N70" s="971"/>
      <c r="O70" s="971"/>
      <c r="P70" s="972"/>
      <c r="Q70" s="973">
        <v>136669</v>
      </c>
      <c r="R70" s="967"/>
      <c r="S70" s="967"/>
      <c r="T70" s="967"/>
      <c r="U70" s="967"/>
      <c r="V70" s="967">
        <v>129997</v>
      </c>
      <c r="W70" s="967"/>
      <c r="X70" s="967"/>
      <c r="Y70" s="967"/>
      <c r="Z70" s="967"/>
      <c r="AA70" s="967">
        <v>6671</v>
      </c>
      <c r="AB70" s="967"/>
      <c r="AC70" s="967"/>
      <c r="AD70" s="967"/>
      <c r="AE70" s="967"/>
      <c r="AF70" s="967">
        <v>6671</v>
      </c>
      <c r="AG70" s="967"/>
      <c r="AH70" s="967"/>
      <c r="AI70" s="967"/>
      <c r="AJ70" s="967"/>
      <c r="AK70" s="967">
        <v>1851</v>
      </c>
      <c r="AL70" s="967"/>
      <c r="AM70" s="967"/>
      <c r="AN70" s="967"/>
      <c r="AO70" s="967"/>
      <c r="AP70" s="977" t="s">
        <v>543</v>
      </c>
      <c r="AQ70" s="975"/>
      <c r="AR70" s="975"/>
      <c r="AS70" s="975"/>
      <c r="AT70" s="976"/>
      <c r="AU70" s="977" t="s">
        <v>543</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552</v>
      </c>
      <c r="C71" s="971"/>
      <c r="D71" s="971"/>
      <c r="E71" s="971"/>
      <c r="F71" s="971"/>
      <c r="G71" s="971"/>
      <c r="H71" s="971"/>
      <c r="I71" s="971"/>
      <c r="J71" s="971"/>
      <c r="K71" s="971"/>
      <c r="L71" s="971"/>
      <c r="M71" s="971"/>
      <c r="N71" s="971"/>
      <c r="O71" s="971"/>
      <c r="P71" s="972"/>
      <c r="Q71" s="973">
        <v>53</v>
      </c>
      <c r="R71" s="967"/>
      <c r="S71" s="967"/>
      <c r="T71" s="967"/>
      <c r="U71" s="967"/>
      <c r="V71" s="967">
        <v>51</v>
      </c>
      <c r="W71" s="967"/>
      <c r="X71" s="967"/>
      <c r="Y71" s="967"/>
      <c r="Z71" s="967"/>
      <c r="AA71" s="967">
        <v>2</v>
      </c>
      <c r="AB71" s="967"/>
      <c r="AC71" s="967"/>
      <c r="AD71" s="967"/>
      <c r="AE71" s="967"/>
      <c r="AF71" s="967">
        <v>2</v>
      </c>
      <c r="AG71" s="967"/>
      <c r="AH71" s="967"/>
      <c r="AI71" s="967"/>
      <c r="AJ71" s="967"/>
      <c r="AK71" s="967">
        <v>0</v>
      </c>
      <c r="AL71" s="967"/>
      <c r="AM71" s="967"/>
      <c r="AN71" s="967"/>
      <c r="AO71" s="967"/>
      <c r="AP71" s="977" t="s">
        <v>543</v>
      </c>
      <c r="AQ71" s="975"/>
      <c r="AR71" s="975"/>
      <c r="AS71" s="975"/>
      <c r="AT71" s="976"/>
      <c r="AU71" s="977" t="s">
        <v>543</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553</v>
      </c>
      <c r="C72" s="971"/>
      <c r="D72" s="971"/>
      <c r="E72" s="971"/>
      <c r="F72" s="971"/>
      <c r="G72" s="971"/>
      <c r="H72" s="971"/>
      <c r="I72" s="971"/>
      <c r="J72" s="971"/>
      <c r="K72" s="971"/>
      <c r="L72" s="971"/>
      <c r="M72" s="971"/>
      <c r="N72" s="971"/>
      <c r="O72" s="971"/>
      <c r="P72" s="972"/>
      <c r="Q72" s="973">
        <v>664</v>
      </c>
      <c r="R72" s="967"/>
      <c r="S72" s="967"/>
      <c r="T72" s="967"/>
      <c r="U72" s="967"/>
      <c r="V72" s="967">
        <v>655</v>
      </c>
      <c r="W72" s="967"/>
      <c r="X72" s="967"/>
      <c r="Y72" s="967"/>
      <c r="Z72" s="967"/>
      <c r="AA72" s="967">
        <v>9</v>
      </c>
      <c r="AB72" s="967"/>
      <c r="AC72" s="967"/>
      <c r="AD72" s="967"/>
      <c r="AE72" s="967"/>
      <c r="AF72" s="967">
        <v>9</v>
      </c>
      <c r="AG72" s="967"/>
      <c r="AH72" s="967"/>
      <c r="AI72" s="967"/>
      <c r="AJ72" s="967"/>
      <c r="AK72" s="967">
        <v>0</v>
      </c>
      <c r="AL72" s="967"/>
      <c r="AM72" s="967"/>
      <c r="AN72" s="967"/>
      <c r="AO72" s="967"/>
      <c r="AP72" s="977" t="s">
        <v>543</v>
      </c>
      <c r="AQ72" s="975"/>
      <c r="AR72" s="975"/>
      <c r="AS72" s="975"/>
      <c r="AT72" s="976"/>
      <c r="AU72" s="977" t="s">
        <v>543</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6816</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18</v>
      </c>
      <c r="CS102" s="947"/>
      <c r="CT102" s="947"/>
      <c r="CU102" s="947"/>
      <c r="CV102" s="948"/>
      <c r="CW102" s="946">
        <v>1</v>
      </c>
      <c r="CX102" s="947"/>
      <c r="CY102" s="947"/>
      <c r="CZ102" s="947"/>
      <c r="DA102" s="948"/>
      <c r="DB102" s="946">
        <v>124</v>
      </c>
      <c r="DC102" s="947"/>
      <c r="DD102" s="947"/>
      <c r="DE102" s="947"/>
      <c r="DF102" s="948"/>
      <c r="DG102" s="946"/>
      <c r="DH102" s="947"/>
      <c r="DI102" s="947"/>
      <c r="DJ102" s="947"/>
      <c r="DK102" s="948"/>
      <c r="DL102" s="946">
        <v>126</v>
      </c>
      <c r="DM102" s="947"/>
      <c r="DN102" s="947"/>
      <c r="DO102" s="947"/>
      <c r="DP102" s="948"/>
      <c r="DQ102" s="946">
        <v>96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2342263</v>
      </c>
      <c r="AB110" s="873"/>
      <c r="AC110" s="873"/>
      <c r="AD110" s="873"/>
      <c r="AE110" s="874"/>
      <c r="AF110" s="875">
        <v>2192606</v>
      </c>
      <c r="AG110" s="873"/>
      <c r="AH110" s="873"/>
      <c r="AI110" s="873"/>
      <c r="AJ110" s="874"/>
      <c r="AK110" s="875">
        <v>2193480</v>
      </c>
      <c r="AL110" s="873"/>
      <c r="AM110" s="873"/>
      <c r="AN110" s="873"/>
      <c r="AO110" s="874"/>
      <c r="AP110" s="876">
        <v>19.100000000000001</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20431606</v>
      </c>
      <c r="BR110" s="800"/>
      <c r="BS110" s="800"/>
      <c r="BT110" s="800"/>
      <c r="BU110" s="800"/>
      <c r="BV110" s="800">
        <v>21164234</v>
      </c>
      <c r="BW110" s="800"/>
      <c r="BX110" s="800"/>
      <c r="BY110" s="800"/>
      <c r="BZ110" s="800"/>
      <c r="CA110" s="800">
        <v>20942605</v>
      </c>
      <c r="CB110" s="800"/>
      <c r="CC110" s="800"/>
      <c r="CD110" s="800"/>
      <c r="CE110" s="800"/>
      <c r="CF110" s="861">
        <v>182.2</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326277</v>
      </c>
      <c r="BR111" s="771"/>
      <c r="BS111" s="771"/>
      <c r="BT111" s="771"/>
      <c r="BU111" s="771"/>
      <c r="BV111" s="771">
        <v>67070</v>
      </c>
      <c r="BW111" s="771"/>
      <c r="BX111" s="771"/>
      <c r="BY111" s="771"/>
      <c r="BZ111" s="771"/>
      <c r="CA111" s="771">
        <v>35035</v>
      </c>
      <c r="CB111" s="771"/>
      <c r="CC111" s="771"/>
      <c r="CD111" s="771"/>
      <c r="CE111" s="771"/>
      <c r="CF111" s="848">
        <v>0.3</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4471041</v>
      </c>
      <c r="BR112" s="771"/>
      <c r="BS112" s="771"/>
      <c r="BT112" s="771"/>
      <c r="BU112" s="771"/>
      <c r="BV112" s="771">
        <v>4773960</v>
      </c>
      <c r="BW112" s="771"/>
      <c r="BX112" s="771"/>
      <c r="BY112" s="771"/>
      <c r="BZ112" s="771"/>
      <c r="CA112" s="771">
        <v>4390575</v>
      </c>
      <c r="CB112" s="771"/>
      <c r="CC112" s="771"/>
      <c r="CD112" s="771"/>
      <c r="CE112" s="771"/>
      <c r="CF112" s="848">
        <v>38.200000000000003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92699</v>
      </c>
      <c r="DH112" s="771"/>
      <c r="DI112" s="771"/>
      <c r="DJ112" s="771"/>
      <c r="DK112" s="771"/>
      <c r="DL112" s="771">
        <v>61799</v>
      </c>
      <c r="DM112" s="771"/>
      <c r="DN112" s="771"/>
      <c r="DO112" s="771"/>
      <c r="DP112" s="771"/>
      <c r="DQ112" s="771">
        <v>30900</v>
      </c>
      <c r="DR112" s="771"/>
      <c r="DS112" s="771"/>
      <c r="DT112" s="771"/>
      <c r="DU112" s="771"/>
      <c r="DV112" s="823">
        <v>0.3</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316392</v>
      </c>
      <c r="AB113" s="909"/>
      <c r="AC113" s="909"/>
      <c r="AD113" s="909"/>
      <c r="AE113" s="910"/>
      <c r="AF113" s="911">
        <v>302962</v>
      </c>
      <c r="AG113" s="909"/>
      <c r="AH113" s="909"/>
      <c r="AI113" s="909"/>
      <c r="AJ113" s="910"/>
      <c r="AK113" s="911">
        <v>269592</v>
      </c>
      <c r="AL113" s="909"/>
      <c r="AM113" s="909"/>
      <c r="AN113" s="909"/>
      <c r="AO113" s="910"/>
      <c r="AP113" s="912">
        <v>2.2999999999999998</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2839516</v>
      </c>
      <c r="BR114" s="771"/>
      <c r="BS114" s="771"/>
      <c r="BT114" s="771"/>
      <c r="BU114" s="771"/>
      <c r="BV114" s="771">
        <v>2192731</v>
      </c>
      <c r="BW114" s="771"/>
      <c r="BX114" s="771"/>
      <c r="BY114" s="771"/>
      <c r="BZ114" s="771"/>
      <c r="CA114" s="771">
        <v>1542015</v>
      </c>
      <c r="CB114" s="771"/>
      <c r="CC114" s="771"/>
      <c r="CD114" s="771"/>
      <c r="CE114" s="771"/>
      <c r="CF114" s="848">
        <v>13.4</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30900</v>
      </c>
      <c r="AB115" s="909"/>
      <c r="AC115" s="909"/>
      <c r="AD115" s="909"/>
      <c r="AE115" s="910"/>
      <c r="AF115" s="911">
        <v>30900</v>
      </c>
      <c r="AG115" s="909"/>
      <c r="AH115" s="909"/>
      <c r="AI115" s="909"/>
      <c r="AJ115" s="910"/>
      <c r="AK115" s="911">
        <v>30900</v>
      </c>
      <c r="AL115" s="909"/>
      <c r="AM115" s="909"/>
      <c r="AN115" s="909"/>
      <c r="AO115" s="910"/>
      <c r="AP115" s="912">
        <v>0.3</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150833</v>
      </c>
      <c r="BR115" s="771"/>
      <c r="BS115" s="771"/>
      <c r="BT115" s="771"/>
      <c r="BU115" s="771"/>
      <c r="BV115" s="771">
        <v>93430</v>
      </c>
      <c r="BW115" s="771"/>
      <c r="BX115" s="771"/>
      <c r="BY115" s="771"/>
      <c r="BZ115" s="771"/>
      <c r="CA115" s="771">
        <v>95589</v>
      </c>
      <c r="CB115" s="771"/>
      <c r="CC115" s="771"/>
      <c r="CD115" s="771"/>
      <c r="CE115" s="771"/>
      <c r="CF115" s="848">
        <v>0.8</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25</v>
      </c>
      <c r="AB116" s="784"/>
      <c r="AC116" s="784"/>
      <c r="AD116" s="784"/>
      <c r="AE116" s="785"/>
      <c r="AF116" s="786">
        <v>13</v>
      </c>
      <c r="AG116" s="784"/>
      <c r="AH116" s="784"/>
      <c r="AI116" s="784"/>
      <c r="AJ116" s="785"/>
      <c r="AK116" s="786">
        <v>5</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2689580</v>
      </c>
      <c r="AB117" s="895"/>
      <c r="AC117" s="895"/>
      <c r="AD117" s="895"/>
      <c r="AE117" s="896"/>
      <c r="AF117" s="898">
        <v>2526481</v>
      </c>
      <c r="AG117" s="895"/>
      <c r="AH117" s="895"/>
      <c r="AI117" s="895"/>
      <c r="AJ117" s="896"/>
      <c r="AK117" s="898">
        <v>2493977</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4546</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433</v>
      </c>
      <c r="BP118" s="838"/>
      <c r="BQ118" s="857">
        <v>28219273</v>
      </c>
      <c r="BR118" s="858"/>
      <c r="BS118" s="858"/>
      <c r="BT118" s="858"/>
      <c r="BU118" s="858"/>
      <c r="BV118" s="858">
        <v>28291425</v>
      </c>
      <c r="BW118" s="858"/>
      <c r="BX118" s="858"/>
      <c r="BY118" s="858"/>
      <c r="BZ118" s="858"/>
      <c r="CA118" s="858">
        <v>27005819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v>229032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3159133</v>
      </c>
      <c r="BR119" s="800"/>
      <c r="BS119" s="800"/>
      <c r="BT119" s="800"/>
      <c r="BU119" s="800"/>
      <c r="BV119" s="800">
        <v>3723990</v>
      </c>
      <c r="BW119" s="800"/>
      <c r="BX119" s="800"/>
      <c r="BY119" s="800"/>
      <c r="BZ119" s="800"/>
      <c r="CA119" s="800">
        <v>4265314</v>
      </c>
      <c r="CB119" s="800"/>
      <c r="CC119" s="800"/>
      <c r="CD119" s="800"/>
      <c r="CE119" s="800"/>
      <c r="CF119" s="861">
        <v>37.1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v>5271</v>
      </c>
      <c r="DM119" s="717"/>
      <c r="DN119" s="717"/>
      <c r="DO119" s="717"/>
      <c r="DP119" s="718"/>
      <c r="DQ119" s="719">
        <v>4135</v>
      </c>
      <c r="DR119" s="717"/>
      <c r="DS119" s="717"/>
      <c r="DT119" s="717"/>
      <c r="DU119" s="718"/>
      <c r="DV119" s="807">
        <v>0</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596741</v>
      </c>
      <c r="BR120" s="771"/>
      <c r="BS120" s="771"/>
      <c r="BT120" s="771"/>
      <c r="BU120" s="771"/>
      <c r="BV120" s="771">
        <v>503070</v>
      </c>
      <c r="BW120" s="771"/>
      <c r="BX120" s="771"/>
      <c r="BY120" s="771"/>
      <c r="BZ120" s="771"/>
      <c r="CA120" s="771">
        <v>463573</v>
      </c>
      <c r="CB120" s="771"/>
      <c r="CC120" s="771"/>
      <c r="CD120" s="771"/>
      <c r="CE120" s="771"/>
      <c r="CF120" s="848">
        <v>4</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3080347</v>
      </c>
      <c r="DH120" s="800"/>
      <c r="DI120" s="800"/>
      <c r="DJ120" s="800"/>
      <c r="DK120" s="800"/>
      <c r="DL120" s="800">
        <v>3368928</v>
      </c>
      <c r="DM120" s="800"/>
      <c r="DN120" s="800"/>
      <c r="DO120" s="800"/>
      <c r="DP120" s="800"/>
      <c r="DQ120" s="800">
        <v>3035315</v>
      </c>
      <c r="DR120" s="800"/>
      <c r="DS120" s="800"/>
      <c r="DT120" s="800"/>
      <c r="DU120" s="800"/>
      <c r="DV120" s="801">
        <v>26.4</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30900</v>
      </c>
      <c r="AB121" s="784"/>
      <c r="AC121" s="784"/>
      <c r="AD121" s="784"/>
      <c r="AE121" s="785"/>
      <c r="AF121" s="786">
        <v>30900</v>
      </c>
      <c r="AG121" s="784"/>
      <c r="AH121" s="784"/>
      <c r="AI121" s="784"/>
      <c r="AJ121" s="785"/>
      <c r="AK121" s="786">
        <v>30900</v>
      </c>
      <c r="AL121" s="784"/>
      <c r="AM121" s="784"/>
      <c r="AN121" s="784"/>
      <c r="AO121" s="785"/>
      <c r="AP121" s="754">
        <v>0.3</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15268864</v>
      </c>
      <c r="BR121" s="858"/>
      <c r="BS121" s="858"/>
      <c r="BT121" s="858"/>
      <c r="BU121" s="858"/>
      <c r="BV121" s="858">
        <v>15837249</v>
      </c>
      <c r="BW121" s="858"/>
      <c r="BX121" s="858"/>
      <c r="BY121" s="858"/>
      <c r="BZ121" s="858"/>
      <c r="CA121" s="858">
        <v>15706383</v>
      </c>
      <c r="CB121" s="858"/>
      <c r="CC121" s="858"/>
      <c r="CD121" s="858"/>
      <c r="CE121" s="858"/>
      <c r="CF121" s="859">
        <v>136.6</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803815</v>
      </c>
      <c r="DH121" s="771"/>
      <c r="DI121" s="771"/>
      <c r="DJ121" s="771"/>
      <c r="DK121" s="771"/>
      <c r="DL121" s="771">
        <v>762425</v>
      </c>
      <c r="DM121" s="771"/>
      <c r="DN121" s="771"/>
      <c r="DO121" s="771"/>
      <c r="DP121" s="771"/>
      <c r="DQ121" s="771">
        <v>635466</v>
      </c>
      <c r="DR121" s="771"/>
      <c r="DS121" s="771"/>
      <c r="DT121" s="771"/>
      <c r="DU121" s="771"/>
      <c r="DV121" s="823">
        <v>5.5</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442</v>
      </c>
      <c r="BP122" s="838"/>
      <c r="BQ122" s="839">
        <v>19024738</v>
      </c>
      <c r="BR122" s="840"/>
      <c r="BS122" s="840"/>
      <c r="BT122" s="840"/>
      <c r="BU122" s="840"/>
      <c r="BV122" s="840">
        <v>20064309</v>
      </c>
      <c r="BW122" s="840"/>
      <c r="BX122" s="840"/>
      <c r="BY122" s="840"/>
      <c r="BZ122" s="840"/>
      <c r="CA122" s="840">
        <v>20435270</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251398</v>
      </c>
      <c r="DH122" s="771"/>
      <c r="DI122" s="771"/>
      <c r="DJ122" s="771"/>
      <c r="DK122" s="771"/>
      <c r="DL122" s="771">
        <v>295616</v>
      </c>
      <c r="DM122" s="771"/>
      <c r="DN122" s="771"/>
      <c r="DO122" s="771"/>
      <c r="DP122" s="771"/>
      <c r="DQ122" s="771">
        <v>390605</v>
      </c>
      <c r="DR122" s="771"/>
      <c r="DS122" s="771"/>
      <c r="DT122" s="771"/>
      <c r="DU122" s="771"/>
      <c r="DV122" s="823">
        <v>3.4</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80.5</v>
      </c>
      <c r="BR123" s="832"/>
      <c r="BS123" s="832"/>
      <c r="BT123" s="832"/>
      <c r="BU123" s="832"/>
      <c r="BV123" s="832">
        <v>70.099999999999994</v>
      </c>
      <c r="BW123" s="832"/>
      <c r="BX123" s="832"/>
      <c r="BY123" s="832"/>
      <c r="BZ123" s="832"/>
      <c r="CA123" s="832">
        <v>57.1</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v>335481</v>
      </c>
      <c r="DH123" s="784"/>
      <c r="DI123" s="784"/>
      <c r="DJ123" s="784"/>
      <c r="DK123" s="785"/>
      <c r="DL123" s="786">
        <v>346991</v>
      </c>
      <c r="DM123" s="784"/>
      <c r="DN123" s="784"/>
      <c r="DO123" s="784"/>
      <c r="DP123" s="785"/>
      <c r="DQ123" s="786">
        <v>329189</v>
      </c>
      <c r="DR123" s="784"/>
      <c r="DS123" s="784"/>
      <c r="DT123" s="784"/>
      <c r="DU123" s="785"/>
      <c r="DV123" s="754">
        <v>2.9</v>
      </c>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445</v>
      </c>
      <c r="DH124" s="717"/>
      <c r="DI124" s="717"/>
      <c r="DJ124" s="717"/>
      <c r="DK124" s="718"/>
      <c r="DL124" s="719" t="s">
        <v>445</v>
      </c>
      <c r="DM124" s="717"/>
      <c r="DN124" s="717"/>
      <c r="DO124" s="717"/>
      <c r="DP124" s="718"/>
      <c r="DQ124" s="719" t="s">
        <v>445</v>
      </c>
      <c r="DR124" s="717"/>
      <c r="DS124" s="717"/>
      <c r="DT124" s="717"/>
      <c r="DU124" s="718"/>
      <c r="DV124" s="807" t="s">
        <v>445</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t="s">
        <v>445</v>
      </c>
      <c r="AL126" s="784"/>
      <c r="AM126" s="784"/>
      <c r="AN126" s="784"/>
      <c r="AO126" s="785"/>
      <c r="AP126" s="754" t="s">
        <v>445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445</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445</v>
      </c>
      <c r="AB127" s="784"/>
      <c r="AC127" s="784"/>
      <c r="AD127" s="784"/>
      <c r="AE127" s="785"/>
      <c r="AF127" s="786" t="s">
        <v>445</v>
      </c>
      <c r="AG127" s="784"/>
      <c r="AH127" s="784"/>
      <c r="AI127" s="784"/>
      <c r="AJ127" s="785"/>
      <c r="AK127" s="786" t="s">
        <v>445</v>
      </c>
      <c r="AL127" s="784"/>
      <c r="AM127" s="784"/>
      <c r="AN127" s="784"/>
      <c r="AO127" s="785"/>
      <c r="AP127" s="754" t="s">
        <v>445</v>
      </c>
      <c r="AQ127" s="755"/>
      <c r="AR127" s="755"/>
      <c r="AS127" s="755"/>
      <c r="AT127" s="756"/>
      <c r="AU127" s="233"/>
      <c r="AV127" s="233"/>
      <c r="AW127" s="233"/>
      <c r="AX127" s="757" t="s">
        <v>455</v>
      </c>
      <c r="AY127" s="758"/>
      <c r="AZ127" s="758"/>
      <c r="BA127" s="758"/>
      <c r="BB127" s="758"/>
      <c r="BC127" s="758"/>
      <c r="BD127" s="758"/>
      <c r="BE127" s="759"/>
      <c r="BF127" s="760" t="s">
        <v>445</v>
      </c>
      <c r="BG127" s="761"/>
      <c r="BH127" s="761"/>
      <c r="BI127" s="761"/>
      <c r="BJ127" s="761"/>
      <c r="BK127" s="761"/>
      <c r="BL127" s="762"/>
      <c r="BM127" s="760">
        <v>12.94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150833</v>
      </c>
      <c r="DH127" s="820"/>
      <c r="DI127" s="820"/>
      <c r="DJ127" s="820"/>
      <c r="DK127" s="820"/>
      <c r="DL127" s="820">
        <v>93430</v>
      </c>
      <c r="DM127" s="820"/>
      <c r="DN127" s="820"/>
      <c r="DO127" s="820"/>
      <c r="DP127" s="820"/>
      <c r="DQ127" s="820">
        <v>95589</v>
      </c>
      <c r="DR127" s="820"/>
      <c r="DS127" s="820"/>
      <c r="DT127" s="820"/>
      <c r="DU127" s="820"/>
      <c r="DV127" s="821">
        <v>0.8</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28566</v>
      </c>
      <c r="AB128" s="724"/>
      <c r="AC128" s="724"/>
      <c r="AD128" s="724"/>
      <c r="AE128" s="725"/>
      <c r="AF128" s="726">
        <v>25059</v>
      </c>
      <c r="AG128" s="724"/>
      <c r="AH128" s="724"/>
      <c r="AI128" s="724"/>
      <c r="AJ128" s="725"/>
      <c r="AK128" s="726">
        <v>28816</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17.940000000000001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12878572</v>
      </c>
      <c r="AB129" s="784"/>
      <c r="AC129" s="784"/>
      <c r="AD129" s="784"/>
      <c r="AE129" s="785"/>
      <c r="AF129" s="786">
        <v>13215254</v>
      </c>
      <c r="AG129" s="784"/>
      <c r="AH129" s="784"/>
      <c r="AI129" s="784"/>
      <c r="AJ129" s="785"/>
      <c r="AK129" s="786">
        <v>13067564</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8.9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1460825</v>
      </c>
      <c r="AB130" s="784"/>
      <c r="AC130" s="784"/>
      <c r="AD130" s="784"/>
      <c r="AE130" s="785"/>
      <c r="AF130" s="786">
        <v>1482116</v>
      </c>
      <c r="AG130" s="784"/>
      <c r="AH130" s="784"/>
      <c r="AI130" s="784"/>
      <c r="AJ130" s="785"/>
      <c r="AK130" s="786">
        <v>1570656</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57.1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11417747</v>
      </c>
      <c r="AB131" s="717"/>
      <c r="AC131" s="717"/>
      <c r="AD131" s="717"/>
      <c r="AE131" s="718"/>
      <c r="AF131" s="719">
        <v>11733138</v>
      </c>
      <c r="AG131" s="717"/>
      <c r="AH131" s="717"/>
      <c r="AI131" s="717"/>
      <c r="AJ131" s="718"/>
      <c r="AK131" s="719">
        <v>11496908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10.51160969</v>
      </c>
      <c r="AB132" s="740"/>
      <c r="AC132" s="740"/>
      <c r="AD132" s="740"/>
      <c r="AE132" s="741"/>
      <c r="AF132" s="742">
        <v>8.6874116709999996</v>
      </c>
      <c r="AG132" s="740"/>
      <c r="AH132" s="740"/>
      <c r="AI132" s="740"/>
      <c r="AJ132" s="741"/>
      <c r="AK132" s="742">
        <v>7.7803962599999998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10.7</v>
      </c>
      <c r="AB133" s="749"/>
      <c r="AC133" s="749"/>
      <c r="AD133" s="749"/>
      <c r="AE133" s="750"/>
      <c r="AF133" s="748">
        <v>10.1</v>
      </c>
      <c r="AG133" s="749"/>
      <c r="AH133" s="749"/>
      <c r="AI133" s="749"/>
      <c r="AJ133" s="750"/>
      <c r="AK133" s="748">
        <v>8.9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9" t="s">
        <v>471</v>
      </c>
      <c r="L7" s="254"/>
      <c r="M7" s="255" t="s">
        <v>472</v>
      </c>
      <c r="N7" s="256"/>
    </row>
    <row r="8" spans="1:16" x14ac:dyDescent="0.15">
      <c r="A8" s="248"/>
      <c r="B8" s="244"/>
      <c r="C8" s="244"/>
      <c r="D8" s="244"/>
      <c r="E8" s="244"/>
      <c r="F8" s="244"/>
      <c r="G8" s="257"/>
      <c r="H8" s="258"/>
      <c r="I8" s="258"/>
      <c r="J8" s="259"/>
      <c r="K8" s="1120"/>
      <c r="L8" s="260" t="s">
        <v>473</v>
      </c>
      <c r="M8" s="261" t="s">
        <v>474</v>
      </c>
      <c r="N8" s="262" t="s">
        <v>475</v>
      </c>
    </row>
    <row r="9" spans="1:16" x14ac:dyDescent="0.15">
      <c r="A9" s="248"/>
      <c r="B9" s="244"/>
      <c r="C9" s="244"/>
      <c r="D9" s="244"/>
      <c r="E9" s="244"/>
      <c r="F9" s="244"/>
      <c r="G9" s="1133" t="s">
        <v>476</v>
      </c>
      <c r="H9" s="1134"/>
      <c r="I9" s="1134"/>
      <c r="J9" s="1135"/>
      <c r="K9" s="263">
        <v>4568749</v>
      </c>
      <c r="L9" s="264">
        <v>93379</v>
      </c>
      <c r="M9" s="265">
        <v>84248</v>
      </c>
      <c r="N9" s="266">
        <v>10.8</v>
      </c>
    </row>
    <row r="10" spans="1:16" x14ac:dyDescent="0.15">
      <c r="A10" s="248"/>
      <c r="B10" s="244"/>
      <c r="C10" s="244"/>
      <c r="D10" s="244"/>
      <c r="E10" s="244"/>
      <c r="F10" s="244"/>
      <c r="G10" s="1133" t="s">
        <v>477</v>
      </c>
      <c r="H10" s="1134"/>
      <c r="I10" s="1134"/>
      <c r="J10" s="1135"/>
      <c r="K10" s="267">
        <v>403000</v>
      </c>
      <c r="L10" s="268">
        <v>8237</v>
      </c>
      <c r="M10" s="269">
        <v>7169</v>
      </c>
      <c r="N10" s="270">
        <v>14.9</v>
      </c>
    </row>
    <row r="11" spans="1:16" ht="13.5" customHeight="1" x14ac:dyDescent="0.15">
      <c r="A11" s="248"/>
      <c r="B11" s="244"/>
      <c r="C11" s="244"/>
      <c r="D11" s="244"/>
      <c r="E11" s="244"/>
      <c r="F11" s="244"/>
      <c r="G11" s="1133" t="s">
        <v>478</v>
      </c>
      <c r="H11" s="1134"/>
      <c r="I11" s="1134"/>
      <c r="J11" s="1135"/>
      <c r="K11" s="267">
        <v>30583</v>
      </c>
      <c r="L11" s="268">
        <v>625</v>
      </c>
      <c r="M11" s="269">
        <v>9152</v>
      </c>
      <c r="N11" s="270">
        <v>-93.2</v>
      </c>
    </row>
    <row r="12" spans="1:16" ht="13.5" customHeight="1" x14ac:dyDescent="0.15">
      <c r="A12" s="248"/>
      <c r="B12" s="244"/>
      <c r="C12" s="244"/>
      <c r="D12" s="244"/>
      <c r="E12" s="244"/>
      <c r="F12" s="244"/>
      <c r="G12" s="1133" t="s">
        <v>479</v>
      </c>
      <c r="H12" s="1134"/>
      <c r="I12" s="1134"/>
      <c r="J12" s="1135"/>
      <c r="K12" s="267" t="s">
        <v>480</v>
      </c>
      <c r="L12" s="268" t="s">
        <v>480</v>
      </c>
      <c r="M12" s="269">
        <v>893</v>
      </c>
      <c r="N12" s="270" t="s">
        <v>480</v>
      </c>
    </row>
    <row r="13" spans="1:16" ht="13.5" customHeight="1" x14ac:dyDescent="0.15">
      <c r="A13" s="248"/>
      <c r="B13" s="244"/>
      <c r="C13" s="244"/>
      <c r="D13" s="244"/>
      <c r="E13" s="244"/>
      <c r="F13" s="244"/>
      <c r="G13" s="1133" t="s">
        <v>481</v>
      </c>
      <c r="H13" s="1134"/>
      <c r="I13" s="1134"/>
      <c r="J13" s="1135"/>
      <c r="K13" s="267" t="s">
        <v>480</v>
      </c>
      <c r="L13" s="268" t="s">
        <v>480</v>
      </c>
      <c r="M13" s="269">
        <v>3</v>
      </c>
      <c r="N13" s="270" t="s">
        <v>480</v>
      </c>
    </row>
    <row r="14" spans="1:16" ht="13.5" customHeight="1" x14ac:dyDescent="0.15">
      <c r="A14" s="248"/>
      <c r="B14" s="244"/>
      <c r="C14" s="244"/>
      <c r="D14" s="244"/>
      <c r="E14" s="244"/>
      <c r="F14" s="244"/>
      <c r="G14" s="1133" t="s">
        <v>482</v>
      </c>
      <c r="H14" s="1134"/>
      <c r="I14" s="1134"/>
      <c r="J14" s="1135"/>
      <c r="K14" s="267">
        <v>163077</v>
      </c>
      <c r="L14" s="268">
        <v>3333</v>
      </c>
      <c r="M14" s="269">
        <v>3652</v>
      </c>
      <c r="N14" s="270">
        <v>-8.6999999999999993</v>
      </c>
    </row>
    <row r="15" spans="1:16" ht="13.5" customHeight="1" x14ac:dyDescent="0.15">
      <c r="A15" s="248"/>
      <c r="B15" s="244"/>
      <c r="C15" s="244"/>
      <c r="D15" s="244"/>
      <c r="E15" s="244"/>
      <c r="F15" s="244"/>
      <c r="G15" s="1133" t="s">
        <v>483</v>
      </c>
      <c r="H15" s="1134"/>
      <c r="I15" s="1134"/>
      <c r="J15" s="1135"/>
      <c r="K15" s="267">
        <v>44449</v>
      </c>
      <c r="L15" s="268">
        <v>908</v>
      </c>
      <c r="M15" s="269">
        <v>2134</v>
      </c>
      <c r="N15" s="270">
        <v>-57.5</v>
      </c>
    </row>
    <row r="16" spans="1:16" x14ac:dyDescent="0.15">
      <c r="A16" s="248"/>
      <c r="B16" s="244"/>
      <c r="C16" s="244"/>
      <c r="D16" s="244"/>
      <c r="E16" s="244"/>
      <c r="F16" s="244"/>
      <c r="G16" s="1136" t="s">
        <v>484</v>
      </c>
      <c r="H16" s="1137"/>
      <c r="I16" s="1137"/>
      <c r="J16" s="1138"/>
      <c r="K16" s="268">
        <v>-771207</v>
      </c>
      <c r="L16" s="268">
        <v>-15762</v>
      </c>
      <c r="M16" s="269">
        <v>-9248</v>
      </c>
      <c r="N16" s="270">
        <v>70.400000000000006</v>
      </c>
    </row>
    <row r="17" spans="1:16" x14ac:dyDescent="0.15">
      <c r="A17" s="248"/>
      <c r="B17" s="244"/>
      <c r="C17" s="244"/>
      <c r="D17" s="244"/>
      <c r="E17" s="244"/>
      <c r="F17" s="244"/>
      <c r="G17" s="1136" t="s">
        <v>169</v>
      </c>
      <c r="H17" s="1137"/>
      <c r="I17" s="1137"/>
      <c r="J17" s="1138"/>
      <c r="K17" s="268">
        <v>4438651</v>
      </c>
      <c r="L17" s="268">
        <v>90720</v>
      </c>
      <c r="M17" s="269">
        <v>98003</v>
      </c>
      <c r="N17" s="270">
        <v>-7.4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10.16</v>
      </c>
      <c r="L21" s="281">
        <v>9.39</v>
      </c>
      <c r="M21" s="282">
        <v>0.77</v>
      </c>
      <c r="N21" s="249"/>
      <c r="O21" s="283"/>
      <c r="P21" s="279"/>
    </row>
    <row r="22" spans="1:16" s="284" customFormat="1" x14ac:dyDescent="0.15">
      <c r="A22" s="279"/>
      <c r="B22" s="249"/>
      <c r="C22" s="249"/>
      <c r="D22" s="249"/>
      <c r="E22" s="249"/>
      <c r="F22" s="249"/>
      <c r="G22" s="1130" t="s">
        <v>490</v>
      </c>
      <c r="H22" s="1131"/>
      <c r="I22" s="1131"/>
      <c r="J22" s="1132"/>
      <c r="K22" s="285">
        <v>95.2</v>
      </c>
      <c r="L22" s="286">
        <v>97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471</v>
      </c>
      <c r="L30" s="254"/>
      <c r="M30" s="255" t="s">
        <v>472</v>
      </c>
      <c r="N30" s="256"/>
    </row>
    <row r="31" spans="1:16" x14ac:dyDescent="0.15">
      <c r="A31" s="248"/>
      <c r="B31" s="244"/>
      <c r="C31" s="244"/>
      <c r="D31" s="244"/>
      <c r="E31" s="244"/>
      <c r="F31" s="244"/>
      <c r="G31" s="257"/>
      <c r="H31" s="258"/>
      <c r="I31" s="258"/>
      <c r="J31" s="259"/>
      <c r="K31" s="1120"/>
      <c r="L31" s="260" t="s">
        <v>473</v>
      </c>
      <c r="M31" s="261" t="s">
        <v>474</v>
      </c>
      <c r="N31" s="262" t="s">
        <v>475</v>
      </c>
    </row>
    <row r="32" spans="1:16" ht="27" customHeight="1" x14ac:dyDescent="0.15">
      <c r="A32" s="248"/>
      <c r="B32" s="244"/>
      <c r="C32" s="244"/>
      <c r="D32" s="244"/>
      <c r="E32" s="244"/>
      <c r="F32" s="244"/>
      <c r="G32" s="1121" t="s">
        <v>493</v>
      </c>
      <c r="H32" s="1122"/>
      <c r="I32" s="1122"/>
      <c r="J32" s="1123"/>
      <c r="K32" s="294">
        <v>2193480</v>
      </c>
      <c r="L32" s="294">
        <v>44832</v>
      </c>
      <c r="M32" s="295">
        <v>64926</v>
      </c>
      <c r="N32" s="296">
        <v>-30.9</v>
      </c>
    </row>
    <row r="33" spans="1:16" ht="13.5" customHeight="1" x14ac:dyDescent="0.15">
      <c r="A33" s="248"/>
      <c r="B33" s="244"/>
      <c r="C33" s="244"/>
      <c r="D33" s="244"/>
      <c r="E33" s="244"/>
      <c r="F33" s="244"/>
      <c r="G33" s="1121" t="s">
        <v>494</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495</v>
      </c>
      <c r="H34" s="1122"/>
      <c r="I34" s="1122"/>
      <c r="J34" s="1123"/>
      <c r="K34" s="294" t="s">
        <v>480</v>
      </c>
      <c r="L34" s="294" t="s">
        <v>480</v>
      </c>
      <c r="M34" s="295">
        <v>24</v>
      </c>
      <c r="N34" s="296" t="s">
        <v>480</v>
      </c>
    </row>
    <row r="35" spans="1:16" ht="27" customHeight="1" x14ac:dyDescent="0.15">
      <c r="A35" s="248"/>
      <c r="B35" s="244"/>
      <c r="C35" s="244"/>
      <c r="D35" s="244"/>
      <c r="E35" s="244"/>
      <c r="F35" s="244"/>
      <c r="G35" s="1121" t="s">
        <v>496</v>
      </c>
      <c r="H35" s="1122"/>
      <c r="I35" s="1122"/>
      <c r="J35" s="1123"/>
      <c r="K35" s="294">
        <v>269592</v>
      </c>
      <c r="L35" s="294">
        <v>5510</v>
      </c>
      <c r="M35" s="295">
        <v>18007</v>
      </c>
      <c r="N35" s="296">
        <v>-69.400000000000006</v>
      </c>
    </row>
    <row r="36" spans="1:16" ht="27" customHeight="1" x14ac:dyDescent="0.15">
      <c r="A36" s="248"/>
      <c r="B36" s="244"/>
      <c r="C36" s="244"/>
      <c r="D36" s="244"/>
      <c r="E36" s="244"/>
      <c r="F36" s="244"/>
      <c r="G36" s="1121" t="s">
        <v>497</v>
      </c>
      <c r="H36" s="1122"/>
      <c r="I36" s="1122"/>
      <c r="J36" s="1123"/>
      <c r="K36" s="294" t="s">
        <v>480</v>
      </c>
      <c r="L36" s="294" t="s">
        <v>480</v>
      </c>
      <c r="M36" s="295">
        <v>3275</v>
      </c>
      <c r="N36" s="296" t="s">
        <v>480</v>
      </c>
    </row>
    <row r="37" spans="1:16" ht="13.5" customHeight="1" x14ac:dyDescent="0.15">
      <c r="A37" s="248"/>
      <c r="B37" s="244"/>
      <c r="C37" s="244"/>
      <c r="D37" s="244"/>
      <c r="E37" s="244"/>
      <c r="F37" s="244"/>
      <c r="G37" s="1121" t="s">
        <v>498</v>
      </c>
      <c r="H37" s="1122"/>
      <c r="I37" s="1122"/>
      <c r="J37" s="1123"/>
      <c r="K37" s="294">
        <v>30900</v>
      </c>
      <c r="L37" s="294">
        <v>632</v>
      </c>
      <c r="M37" s="295">
        <v>1233</v>
      </c>
      <c r="N37" s="296">
        <v>-48.7</v>
      </c>
    </row>
    <row r="38" spans="1:16" ht="27" customHeight="1" x14ac:dyDescent="0.15">
      <c r="A38" s="248"/>
      <c r="B38" s="244"/>
      <c r="C38" s="244"/>
      <c r="D38" s="244"/>
      <c r="E38" s="244"/>
      <c r="F38" s="244"/>
      <c r="G38" s="1124" t="s">
        <v>499</v>
      </c>
      <c r="H38" s="1125"/>
      <c r="I38" s="1125"/>
      <c r="J38" s="1126"/>
      <c r="K38" s="297">
        <v>5</v>
      </c>
      <c r="L38" s="297">
        <v>0</v>
      </c>
      <c r="M38" s="298">
        <v>9</v>
      </c>
      <c r="N38" s="299">
        <v>-100</v>
      </c>
      <c r="O38" s="293"/>
    </row>
    <row r="39" spans="1:16" x14ac:dyDescent="0.15">
      <c r="A39" s="248"/>
      <c r="B39" s="244"/>
      <c r="C39" s="244"/>
      <c r="D39" s="244"/>
      <c r="E39" s="244"/>
      <c r="F39" s="244"/>
      <c r="G39" s="1124" t="s">
        <v>500</v>
      </c>
      <c r="H39" s="1125"/>
      <c r="I39" s="1125"/>
      <c r="J39" s="1126"/>
      <c r="K39" s="300">
        <v>-28816</v>
      </c>
      <c r="L39" s="300">
        <v>-589</v>
      </c>
      <c r="M39" s="301">
        <v>-4280</v>
      </c>
      <c r="N39" s="302">
        <v>-86.2</v>
      </c>
      <c r="O39" s="293"/>
    </row>
    <row r="40" spans="1:16" ht="27" customHeight="1" x14ac:dyDescent="0.15">
      <c r="A40" s="248"/>
      <c r="B40" s="244"/>
      <c r="C40" s="244"/>
      <c r="D40" s="244"/>
      <c r="E40" s="244"/>
      <c r="F40" s="244"/>
      <c r="G40" s="1121" t="s">
        <v>501</v>
      </c>
      <c r="H40" s="1122"/>
      <c r="I40" s="1122"/>
      <c r="J40" s="1123"/>
      <c r="K40" s="300">
        <v>-1570656</v>
      </c>
      <c r="L40" s="300">
        <v>-32102</v>
      </c>
      <c r="M40" s="301">
        <v>-56807</v>
      </c>
      <c r="N40" s="302">
        <v>-43.5</v>
      </c>
      <c r="O40" s="293"/>
    </row>
    <row r="41" spans="1:16" x14ac:dyDescent="0.15">
      <c r="A41" s="248"/>
      <c r="B41" s="244"/>
      <c r="C41" s="244"/>
      <c r="D41" s="244"/>
      <c r="E41" s="244"/>
      <c r="F41" s="244"/>
      <c r="G41" s="1127" t="s">
        <v>281</v>
      </c>
      <c r="H41" s="1128"/>
      <c r="I41" s="1128"/>
      <c r="J41" s="1129"/>
      <c r="K41" s="294">
        <v>894505</v>
      </c>
      <c r="L41" s="300">
        <v>18282</v>
      </c>
      <c r="M41" s="301">
        <v>26387</v>
      </c>
      <c r="N41" s="302">
        <v>-30.7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471</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4038874</v>
      </c>
      <c r="J51" s="320">
        <v>83928</v>
      </c>
      <c r="K51" s="321">
        <v>0.5</v>
      </c>
      <c r="L51" s="322">
        <v>78670</v>
      </c>
      <c r="M51" s="323">
        <v>3.1</v>
      </c>
      <c r="N51" s="324">
        <v>-2.6</v>
      </c>
    </row>
    <row r="52" spans="1:14" x14ac:dyDescent="0.15">
      <c r="A52" s="248"/>
      <c r="B52" s="244"/>
      <c r="C52" s="244"/>
      <c r="D52" s="244"/>
      <c r="E52" s="244"/>
      <c r="F52" s="244"/>
      <c r="G52" s="325"/>
      <c r="H52" s="326" t="s">
        <v>512</v>
      </c>
      <c r="I52" s="327">
        <v>881515</v>
      </c>
      <c r="J52" s="328">
        <v>18318</v>
      </c>
      <c r="K52" s="329">
        <v>8.6999999999999993</v>
      </c>
      <c r="L52" s="330">
        <v>38094</v>
      </c>
      <c r="M52" s="331">
        <v>-7.3</v>
      </c>
      <c r="N52" s="332">
        <v>16</v>
      </c>
    </row>
    <row r="53" spans="1:14" x14ac:dyDescent="0.15">
      <c r="A53" s="248"/>
      <c r="B53" s="244"/>
      <c r="C53" s="244"/>
      <c r="D53" s="244"/>
      <c r="E53" s="244"/>
      <c r="F53" s="244"/>
      <c r="G53" s="310" t="s">
        <v>513</v>
      </c>
      <c r="H53" s="311"/>
      <c r="I53" s="319">
        <v>2790843</v>
      </c>
      <c r="J53" s="320">
        <v>57903</v>
      </c>
      <c r="K53" s="321">
        <v>-31</v>
      </c>
      <c r="L53" s="322">
        <v>67201</v>
      </c>
      <c r="M53" s="323">
        <v>-14.6</v>
      </c>
      <c r="N53" s="324">
        <v>-16.399999999999999</v>
      </c>
    </row>
    <row r="54" spans="1:14" x14ac:dyDescent="0.15">
      <c r="A54" s="248"/>
      <c r="B54" s="244"/>
      <c r="C54" s="244"/>
      <c r="D54" s="244"/>
      <c r="E54" s="244"/>
      <c r="F54" s="244"/>
      <c r="G54" s="325"/>
      <c r="H54" s="326" t="s">
        <v>512</v>
      </c>
      <c r="I54" s="327">
        <v>544016</v>
      </c>
      <c r="J54" s="328">
        <v>11287</v>
      </c>
      <c r="K54" s="329">
        <v>-38.4</v>
      </c>
      <c r="L54" s="330">
        <v>35210</v>
      </c>
      <c r="M54" s="331">
        <v>-7.6</v>
      </c>
      <c r="N54" s="332">
        <v>-30.8</v>
      </c>
    </row>
    <row r="55" spans="1:14" x14ac:dyDescent="0.15">
      <c r="A55" s="248"/>
      <c r="B55" s="244"/>
      <c r="C55" s="244"/>
      <c r="D55" s="244"/>
      <c r="E55" s="244"/>
      <c r="F55" s="244"/>
      <c r="G55" s="310" t="s">
        <v>514</v>
      </c>
      <c r="H55" s="311"/>
      <c r="I55" s="319">
        <v>3393942</v>
      </c>
      <c r="J55" s="320">
        <v>70026</v>
      </c>
      <c r="K55" s="321">
        <v>20.9</v>
      </c>
      <c r="L55" s="322">
        <v>75709</v>
      </c>
      <c r="M55" s="323">
        <v>12.7</v>
      </c>
      <c r="N55" s="324">
        <v>8.1999999999999993</v>
      </c>
    </row>
    <row r="56" spans="1:14" x14ac:dyDescent="0.15">
      <c r="A56" s="248"/>
      <c r="B56" s="244"/>
      <c r="C56" s="244"/>
      <c r="D56" s="244"/>
      <c r="E56" s="244"/>
      <c r="F56" s="244"/>
      <c r="G56" s="325"/>
      <c r="H56" s="326" t="s">
        <v>512</v>
      </c>
      <c r="I56" s="327">
        <v>439953</v>
      </c>
      <c r="J56" s="328">
        <v>9077</v>
      </c>
      <c r="K56" s="329">
        <v>-19.600000000000001</v>
      </c>
      <c r="L56" s="330">
        <v>35212</v>
      </c>
      <c r="M56" s="331">
        <v>0</v>
      </c>
      <c r="N56" s="332">
        <v>-19.600000000000001</v>
      </c>
    </row>
    <row r="57" spans="1:14" x14ac:dyDescent="0.15">
      <c r="A57" s="248"/>
      <c r="B57" s="244"/>
      <c r="C57" s="244"/>
      <c r="D57" s="244"/>
      <c r="E57" s="244"/>
      <c r="F57" s="244"/>
      <c r="G57" s="310" t="s">
        <v>515</v>
      </c>
      <c r="H57" s="311"/>
      <c r="I57" s="319">
        <v>4128088</v>
      </c>
      <c r="J57" s="320">
        <v>84564</v>
      </c>
      <c r="K57" s="321">
        <v>20.8</v>
      </c>
      <c r="L57" s="322">
        <v>90961</v>
      </c>
      <c r="M57" s="323">
        <v>20.100000000000001</v>
      </c>
      <c r="N57" s="324">
        <v>0.7</v>
      </c>
    </row>
    <row r="58" spans="1:14" x14ac:dyDescent="0.15">
      <c r="A58" s="248"/>
      <c r="B58" s="244"/>
      <c r="C58" s="244"/>
      <c r="D58" s="244"/>
      <c r="E58" s="244"/>
      <c r="F58" s="244"/>
      <c r="G58" s="325"/>
      <c r="H58" s="326" t="s">
        <v>512</v>
      </c>
      <c r="I58" s="327">
        <v>639832</v>
      </c>
      <c r="J58" s="328">
        <v>13107</v>
      </c>
      <c r="K58" s="329">
        <v>44.4</v>
      </c>
      <c r="L58" s="330">
        <v>37720</v>
      </c>
      <c r="M58" s="331">
        <v>7.1</v>
      </c>
      <c r="N58" s="332">
        <v>37.299999999999997</v>
      </c>
    </row>
    <row r="59" spans="1:14" x14ac:dyDescent="0.15">
      <c r="A59" s="248"/>
      <c r="B59" s="244"/>
      <c r="C59" s="244"/>
      <c r="D59" s="244"/>
      <c r="E59" s="244"/>
      <c r="F59" s="244"/>
      <c r="G59" s="310" t="s">
        <v>516</v>
      </c>
      <c r="H59" s="311"/>
      <c r="I59" s="319">
        <v>3676454</v>
      </c>
      <c r="J59" s="320">
        <v>75142</v>
      </c>
      <c r="K59" s="321">
        <v>-11.1</v>
      </c>
      <c r="L59" s="322">
        <v>106614</v>
      </c>
      <c r="M59" s="323">
        <v>17.2</v>
      </c>
      <c r="N59" s="324">
        <v>-28.3</v>
      </c>
    </row>
    <row r="60" spans="1:14" x14ac:dyDescent="0.15">
      <c r="A60" s="248"/>
      <c r="B60" s="244"/>
      <c r="C60" s="244"/>
      <c r="D60" s="244"/>
      <c r="E60" s="244"/>
      <c r="F60" s="244"/>
      <c r="G60" s="325"/>
      <c r="H60" s="326" t="s">
        <v>512</v>
      </c>
      <c r="I60" s="333">
        <v>638941</v>
      </c>
      <c r="J60" s="328">
        <v>13059</v>
      </c>
      <c r="K60" s="329">
        <v>-0.4</v>
      </c>
      <c r="L60" s="330">
        <v>45545</v>
      </c>
      <c r="M60" s="331">
        <v>20.7</v>
      </c>
      <c r="N60" s="332">
        <v>-21.1</v>
      </c>
    </row>
    <row r="61" spans="1:14" x14ac:dyDescent="0.15">
      <c r="A61" s="248"/>
      <c r="B61" s="244"/>
      <c r="C61" s="244"/>
      <c r="D61" s="244"/>
      <c r="E61" s="244"/>
      <c r="F61" s="244"/>
      <c r="G61" s="310" t="s">
        <v>517</v>
      </c>
      <c r="H61" s="334"/>
      <c r="I61" s="335">
        <v>3605640</v>
      </c>
      <c r="J61" s="336">
        <v>74313</v>
      </c>
      <c r="K61" s="337">
        <v>0</v>
      </c>
      <c r="L61" s="338">
        <v>83831</v>
      </c>
      <c r="M61" s="339">
        <v>7.7</v>
      </c>
      <c r="N61" s="324">
        <v>-7.7</v>
      </c>
    </row>
    <row r="62" spans="1:14" x14ac:dyDescent="0.15">
      <c r="A62" s="248"/>
      <c r="B62" s="244"/>
      <c r="C62" s="244"/>
      <c r="D62" s="244"/>
      <c r="E62" s="244"/>
      <c r="F62" s="244"/>
      <c r="G62" s="325"/>
      <c r="H62" s="326" t="s">
        <v>512</v>
      </c>
      <c r="I62" s="327">
        <v>628851</v>
      </c>
      <c r="J62" s="328">
        <v>12970</v>
      </c>
      <c r="K62" s="329">
        <v>-1.1000000000000001</v>
      </c>
      <c r="L62" s="330">
        <v>38356</v>
      </c>
      <c r="M62" s="331">
        <v>2.6</v>
      </c>
      <c r="N62" s="332">
        <v>-3.7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12.39</v>
      </c>
      <c r="G47" s="12">
        <v>14.09</v>
      </c>
      <c r="H47" s="12">
        <v>13.89</v>
      </c>
      <c r="I47" s="12">
        <v>15.8</v>
      </c>
      <c r="J47" s="13">
        <v>18.57</v>
      </c>
    </row>
    <row r="48" spans="2:10" ht="57.75" customHeight="1" x14ac:dyDescent="0.15">
      <c r="B48" s="14"/>
      <c r="C48" s="1141" t="s">
        <v>4</v>
      </c>
      <c r="D48" s="1141"/>
      <c r="E48" s="1142"/>
      <c r="F48" s="15">
        <v>3.11</v>
      </c>
      <c r="G48" s="16">
        <v>3.77</v>
      </c>
      <c r="H48" s="16">
        <v>4.59</v>
      </c>
      <c r="I48" s="16">
        <v>5.05</v>
      </c>
      <c r="J48" s="17">
        <v>3.29</v>
      </c>
    </row>
    <row r="49" spans="2:10" ht="57.75" customHeight="1" thickBot="1" x14ac:dyDescent="0.2">
      <c r="B49" s="18"/>
      <c r="C49" s="1143" t="s">
        <v>5</v>
      </c>
      <c r="D49" s="1143"/>
      <c r="E49" s="1144"/>
      <c r="F49" s="19">
        <v>2.3199999999999998</v>
      </c>
      <c r="G49" s="20">
        <v>2.68</v>
      </c>
      <c r="H49" s="20">
        <v>0.93</v>
      </c>
      <c r="I49" s="20">
        <v>3.22</v>
      </c>
      <c r="J49" s="21">
        <v>0.91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524</v>
      </c>
      <c r="D34" s="1151"/>
      <c r="E34" s="1152"/>
      <c r="F34" s="32" t="s">
        <v>525</v>
      </c>
      <c r="G34" s="33" t="s">
        <v>526</v>
      </c>
      <c r="H34" s="33" t="s">
        <v>527</v>
      </c>
      <c r="I34" s="33" t="s">
        <v>528</v>
      </c>
      <c r="J34" s="34" t="s">
        <v>529</v>
      </c>
      <c r="K34" s="22"/>
      <c r="L34" s="22"/>
      <c r="M34" s="22"/>
      <c r="N34" s="22"/>
      <c r="O34" s="22"/>
      <c r="P34" s="22"/>
    </row>
    <row r="35" spans="1:16" ht="39" customHeight="1" x14ac:dyDescent="0.15">
      <c r="A35" s="22"/>
      <c r="B35" s="35"/>
      <c r="C35" s="1145" t="s">
        <v>530</v>
      </c>
      <c r="D35" s="1146"/>
      <c r="E35" s="1147"/>
      <c r="F35" s="36">
        <v>10.93</v>
      </c>
      <c r="G35" s="37">
        <v>9.69</v>
      </c>
      <c r="H35" s="37">
        <v>10.11</v>
      </c>
      <c r="I35" s="37">
        <v>10.65</v>
      </c>
      <c r="J35" s="38">
        <v>4.95</v>
      </c>
      <c r="K35" s="22"/>
      <c r="L35" s="22"/>
      <c r="M35" s="22"/>
      <c r="N35" s="22"/>
      <c r="O35" s="22"/>
      <c r="P35" s="22"/>
    </row>
    <row r="36" spans="1:16" ht="39" customHeight="1" x14ac:dyDescent="0.15">
      <c r="A36" s="22"/>
      <c r="B36" s="35"/>
      <c r="C36" s="1145" t="s">
        <v>531</v>
      </c>
      <c r="D36" s="1146"/>
      <c r="E36" s="1147"/>
      <c r="F36" s="36">
        <v>3.04</v>
      </c>
      <c r="G36" s="37">
        <v>3.99</v>
      </c>
      <c r="H36" s="37">
        <v>4.6100000000000003</v>
      </c>
      <c r="I36" s="37">
        <v>5.1100000000000003</v>
      </c>
      <c r="J36" s="38">
        <v>3.25</v>
      </c>
      <c r="K36" s="22"/>
      <c r="L36" s="22"/>
      <c r="M36" s="22"/>
      <c r="N36" s="22"/>
      <c r="O36" s="22"/>
      <c r="P36" s="22"/>
    </row>
    <row r="37" spans="1:16" ht="39" customHeight="1" x14ac:dyDescent="0.15">
      <c r="A37" s="22"/>
      <c r="B37" s="35"/>
      <c r="C37" s="1145" t="s">
        <v>532</v>
      </c>
      <c r="D37" s="1146"/>
      <c r="E37" s="1147"/>
      <c r="F37" s="36">
        <v>0.18</v>
      </c>
      <c r="G37" s="37">
        <v>0.41</v>
      </c>
      <c r="H37" s="37">
        <v>0.38</v>
      </c>
      <c r="I37" s="37">
        <v>0.67</v>
      </c>
      <c r="J37" s="38">
        <v>0.79</v>
      </c>
      <c r="K37" s="22"/>
      <c r="L37" s="22"/>
      <c r="M37" s="22"/>
      <c r="N37" s="22"/>
      <c r="O37" s="22"/>
      <c r="P37" s="22"/>
    </row>
    <row r="38" spans="1:16" ht="39" customHeight="1" x14ac:dyDescent="0.15">
      <c r="A38" s="22"/>
      <c r="B38" s="35"/>
      <c r="C38" s="1145" t="s">
        <v>533</v>
      </c>
      <c r="D38" s="1146"/>
      <c r="E38" s="1147"/>
      <c r="F38" s="36">
        <v>0.63</v>
      </c>
      <c r="G38" s="37">
        <v>0.49</v>
      </c>
      <c r="H38" s="37">
        <v>0.28000000000000003</v>
      </c>
      <c r="I38" s="37">
        <v>0.36</v>
      </c>
      <c r="J38" s="38">
        <v>0.67</v>
      </c>
      <c r="K38" s="22"/>
      <c r="L38" s="22"/>
      <c r="M38" s="22"/>
      <c r="N38" s="22"/>
      <c r="O38" s="22"/>
      <c r="P38" s="22"/>
    </row>
    <row r="39" spans="1:16" ht="39" customHeight="1" x14ac:dyDescent="0.15">
      <c r="A39" s="22"/>
      <c r="B39" s="35"/>
      <c r="C39" s="1145" t="s">
        <v>534</v>
      </c>
      <c r="D39" s="1146"/>
      <c r="E39" s="1147"/>
      <c r="F39" s="36">
        <v>0.16</v>
      </c>
      <c r="G39" s="37">
        <v>0.14000000000000001</v>
      </c>
      <c r="H39" s="37">
        <v>0.14000000000000001</v>
      </c>
      <c r="I39" s="37">
        <v>0.09</v>
      </c>
      <c r="J39" s="38">
        <v>0.2</v>
      </c>
      <c r="K39" s="22"/>
      <c r="L39" s="22"/>
      <c r="M39" s="22"/>
      <c r="N39" s="22"/>
      <c r="O39" s="22"/>
      <c r="P39" s="22"/>
    </row>
    <row r="40" spans="1:16" ht="39" customHeight="1" x14ac:dyDescent="0.15">
      <c r="A40" s="22"/>
      <c r="B40" s="35"/>
      <c r="C40" s="1145" t="s">
        <v>535</v>
      </c>
      <c r="D40" s="1146"/>
      <c r="E40" s="1147"/>
      <c r="F40" s="36">
        <v>0.03</v>
      </c>
      <c r="G40" s="37">
        <v>0.04</v>
      </c>
      <c r="H40" s="37">
        <v>0.05</v>
      </c>
      <c r="I40" s="37">
        <v>0.04</v>
      </c>
      <c r="J40" s="38">
        <v>0.04</v>
      </c>
      <c r="K40" s="22"/>
      <c r="L40" s="22"/>
      <c r="M40" s="22"/>
      <c r="N40" s="22"/>
      <c r="O40" s="22"/>
      <c r="P40" s="22"/>
    </row>
    <row r="41" spans="1:16" ht="39" customHeight="1" x14ac:dyDescent="0.15">
      <c r="A41" s="22"/>
      <c r="B41" s="35"/>
      <c r="C41" s="1145" t="s">
        <v>536</v>
      </c>
      <c r="D41" s="1146"/>
      <c r="E41" s="1147"/>
      <c r="F41" s="36">
        <v>0.06</v>
      </c>
      <c r="G41" s="37">
        <v>0.02</v>
      </c>
      <c r="H41" s="37">
        <v>0.01</v>
      </c>
      <c r="I41" s="37">
        <v>0.01</v>
      </c>
      <c r="J41" s="38">
        <v>0.03</v>
      </c>
      <c r="K41" s="22"/>
      <c r="L41" s="22"/>
      <c r="M41" s="22"/>
      <c r="N41" s="22"/>
      <c r="O41" s="22"/>
      <c r="P41" s="22"/>
    </row>
    <row r="42" spans="1:16" ht="39" customHeight="1" x14ac:dyDescent="0.15">
      <c r="A42" s="22"/>
      <c r="B42" s="39"/>
      <c r="C42" s="1145" t="s">
        <v>537</v>
      </c>
      <c r="D42" s="1146"/>
      <c r="E42" s="1147"/>
      <c r="F42" s="36" t="s">
        <v>538</v>
      </c>
      <c r="G42" s="37" t="s">
        <v>539</v>
      </c>
      <c r="H42" s="37" t="s">
        <v>540</v>
      </c>
      <c r="I42" s="37" t="s">
        <v>541</v>
      </c>
      <c r="J42" s="38" t="s">
        <v>480</v>
      </c>
      <c r="K42" s="22"/>
      <c r="L42" s="22"/>
      <c r="M42" s="22"/>
      <c r="N42" s="22"/>
      <c r="O42" s="22"/>
      <c r="P42" s="22"/>
    </row>
    <row r="43" spans="1:16" ht="39" customHeight="1" thickBot="1" x14ac:dyDescent="0.2">
      <c r="A43" s="22"/>
      <c r="B43" s="40"/>
      <c r="C43" s="1148" t="s">
        <v>542</v>
      </c>
      <c r="D43" s="1149"/>
      <c r="E43" s="1150"/>
      <c r="F43" s="41">
        <v>0.21</v>
      </c>
      <c r="G43" s="42">
        <v>0.04</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2377</v>
      </c>
      <c r="L45" s="60">
        <v>2387</v>
      </c>
      <c r="M45" s="60">
        <v>2342</v>
      </c>
      <c r="N45" s="60">
        <v>2193</v>
      </c>
      <c r="O45" s="61">
        <v>2193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237</v>
      </c>
      <c r="L48" s="64">
        <v>309</v>
      </c>
      <c r="M48" s="64">
        <v>316</v>
      </c>
      <c r="N48" s="64">
        <v>303</v>
      </c>
      <c r="O48" s="65">
        <v>270</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480</v>
      </c>
      <c r="L49" s="64" t="s">
        <v>480</v>
      </c>
      <c r="M49" s="64" t="s">
        <v>480</v>
      </c>
      <c r="N49" s="64" t="s">
        <v>480</v>
      </c>
      <c r="O49" s="65" t="s">
        <v>480</v>
      </c>
      <c r="P49" s="48"/>
      <c r="Q49" s="48"/>
      <c r="R49" s="48"/>
      <c r="S49" s="48"/>
      <c r="T49" s="48"/>
      <c r="U49" s="48"/>
    </row>
    <row r="50" spans="1:21" ht="30.75" customHeight="1" x14ac:dyDescent="0.15">
      <c r="A50" s="48"/>
      <c r="B50" s="1163"/>
      <c r="C50" s="1164"/>
      <c r="D50" s="62"/>
      <c r="E50" s="1155" t="s">
        <v>17</v>
      </c>
      <c r="F50" s="1155"/>
      <c r="G50" s="1155"/>
      <c r="H50" s="1155"/>
      <c r="I50" s="1155"/>
      <c r="J50" s="1156"/>
      <c r="K50" s="63">
        <v>31</v>
      </c>
      <c r="L50" s="64">
        <v>31</v>
      </c>
      <c r="M50" s="64">
        <v>31</v>
      </c>
      <c r="N50" s="64">
        <v>31</v>
      </c>
      <c r="O50" s="65">
        <v>31</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1</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1451</v>
      </c>
      <c r="L52" s="64">
        <v>1477</v>
      </c>
      <c r="M52" s="64">
        <v>1490</v>
      </c>
      <c r="N52" s="64">
        <v>1507</v>
      </c>
      <c r="O52" s="65">
        <v>1600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1196</v>
      </c>
      <c r="L53" s="69">
        <v>1251</v>
      </c>
      <c r="M53" s="69">
        <v>1199</v>
      </c>
      <c r="N53" s="69">
        <v>1020</v>
      </c>
      <c r="O53" s="70">
        <v>894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2016-04-20T05:49:07Z</cp:lastPrinted>
  <dcterms:created xsi:type="dcterms:W3CDTF">2016-02-15T02:30:07Z</dcterms:created>
  <dcterms:modified xsi:type="dcterms:W3CDTF">2016-04-28T08:17:23Z</dcterms:modified>
  <cp:category/>
</cp:coreProperties>
</file>