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65491" windowWidth="10245" windowHeight="8535" tabRatio="914" activeTab="0"/>
  </bookViews>
  <sheets>
    <sheet name="表紙" sheetId="1" r:id="rId1"/>
    <sheet name="目次" sheetId="2" r:id="rId2"/>
    <sheet name="総括" sheetId="3" r:id="rId3"/>
    <sheet name="Ⅰ合計" sheetId="4" r:id="rId4"/>
    <sheet name="1普通税" sheetId="5" r:id="rId5"/>
    <sheet name="(1)市町村民税" sheetId="6" r:id="rId6"/>
    <sheet name="(ｲ)個人均等割" sheetId="7" r:id="rId7"/>
    <sheet name="(ﾛ)所得割" sheetId="8" r:id="rId8"/>
    <sheet name="(ﾊ)法人均等割" sheetId="9" r:id="rId9"/>
    <sheet name="(ﾆ)法人税割" sheetId="10" r:id="rId10"/>
    <sheet name="(2)固定資産税" sheetId="11" r:id="rId11"/>
    <sheet name="(ｲ)純固定資産税" sheetId="12" r:id="rId12"/>
    <sheet name="a土地" sheetId="13" r:id="rId13"/>
    <sheet name="b家屋" sheetId="14" r:id="rId14"/>
    <sheet name="c償却資産" sheetId="15" r:id="rId15"/>
    <sheet name="(ﾛ)交納付金" sheetId="16" r:id="rId16"/>
    <sheet name="a交付金" sheetId="17" r:id="rId17"/>
    <sheet name="b納付金" sheetId="18" r:id="rId18"/>
    <sheet name="(3)軽自動車" sheetId="19" r:id="rId19"/>
    <sheet name="(4)たばこ税" sheetId="20" r:id="rId20"/>
    <sheet name="(5)鉱産税" sheetId="21" r:id="rId21"/>
    <sheet name="(6)特土地" sheetId="22" r:id="rId22"/>
    <sheet name="(ｲ)保有分" sheetId="23" r:id="rId23"/>
    <sheet name="(ﾛ)取得分" sheetId="24" r:id="rId24"/>
    <sheet name="2目的税" sheetId="25" r:id="rId25"/>
    <sheet name="(1)入湯税" sheetId="26" r:id="rId26"/>
    <sheet name="(2)事業所税" sheetId="27" r:id="rId27"/>
    <sheet name="(3)法定外目的税" sheetId="28" r:id="rId28"/>
    <sheet name="Ⅱ1国保税" sheetId="29" r:id="rId29"/>
    <sheet name="Ⅱ2国保料" sheetId="30" r:id="rId30"/>
    <sheet name="帳票61_06(1)" sheetId="31" r:id="rId31"/>
    <sheet name="帳票61_06(2)" sheetId="32" r:id="rId32"/>
  </sheets>
  <definedNames>
    <definedName name="_xlnm.Print_Area" localSheetId="2">'総括'!$A$1:$L$33</definedName>
    <definedName name="_xlnm.Print_Area" localSheetId="30">'帳票61_06(1)'!$A$1</definedName>
    <definedName name="_xlnm.Print_Area" localSheetId="31">'帳票61_06(2)'!$A$1</definedName>
  </definedNames>
  <calcPr fullCalcOnLoad="1"/>
</workbook>
</file>

<file path=xl/sharedStrings.xml><?xml version="1.0" encoding="utf-8"?>
<sst xmlns="http://schemas.openxmlformats.org/spreadsheetml/2006/main" count="655" uniqueCount="164">
  <si>
    <t>計</t>
  </si>
  <si>
    <t>現年課税分</t>
  </si>
  <si>
    <t>市町村名</t>
  </si>
  <si>
    <t>滞納繰越分</t>
  </si>
  <si>
    <t>現年</t>
  </si>
  <si>
    <t>調　　定　　済　　額</t>
  </si>
  <si>
    <t>収　　入　　済　　額</t>
  </si>
  <si>
    <t>徴　収　率</t>
  </si>
  <si>
    <t>調　　定　　済　　額</t>
  </si>
  <si>
    <t>収　　入　　済　　額</t>
  </si>
  <si>
    <t>徴　収　率</t>
  </si>
  <si>
    <t>市町村名</t>
  </si>
  <si>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</si>
  <si>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</si>
  <si>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</si>
  <si>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</si>
  <si>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</si>
  <si>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</si>
  <si>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</si>
  <si>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</si>
  <si>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</si>
  <si>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</si>
  <si>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</si>
  <si>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</si>
  <si>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</si>
  <si>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</si>
  <si>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</si>
  <si>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</si>
  <si>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</si>
  <si>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</si>
  <si>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</si>
  <si>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</si>
  <si>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</si>
  <si>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</si>
  <si>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</si>
  <si>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</si>
  <si>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</si>
  <si>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</si>
  <si>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</si>
  <si>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</si>
  <si>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</si>
  <si>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</si>
  <si>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</si>
  <si>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</si>
  <si>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</si>
  <si>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</si>
  <si>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都市計</t>
  </si>
  <si>
    <t>町村計</t>
  </si>
  <si>
    <t>（単位：千円、％）</t>
  </si>
  <si>
    <t>a　土　地</t>
  </si>
  <si>
    <t>ｂ　家　屋</t>
  </si>
  <si>
    <t>C　償却資産</t>
  </si>
  <si>
    <t>（４）市町村たばこ税</t>
  </si>
  <si>
    <t>（３）　軽自動車税</t>
  </si>
  <si>
    <t>（５）　鉱産税</t>
  </si>
  <si>
    <t>（６）　特別土地保有税</t>
  </si>
  <si>
    <t>イ　保有分</t>
  </si>
  <si>
    <t>ロ　取得分</t>
  </si>
  <si>
    <t>２　目的税</t>
  </si>
  <si>
    <t>（１）　入湯税</t>
  </si>
  <si>
    <t>（２）　事業所税</t>
  </si>
  <si>
    <t>１　国民健康保険税</t>
  </si>
  <si>
    <t>２　国民健康保険料</t>
  </si>
  <si>
    <t>総　　括</t>
  </si>
  <si>
    <t>（単位：千円、％）</t>
  </si>
  <si>
    <t>都市計</t>
  </si>
  <si>
    <t>町村計</t>
  </si>
  <si>
    <t>（１）　市町村民税</t>
  </si>
  <si>
    <t>イ　個人均等割</t>
  </si>
  <si>
    <t>ロ　所　得　割</t>
  </si>
  <si>
    <t>ハ　法人均等割</t>
  </si>
  <si>
    <t>ニ　法人税割</t>
  </si>
  <si>
    <t>（２）　固定資産税</t>
  </si>
  <si>
    <t>イ　純固定資産税</t>
  </si>
  <si>
    <t>a　交付金</t>
  </si>
  <si>
    <t>ｂ　納付金</t>
  </si>
  <si>
    <t>調　定　済　額</t>
  </si>
  <si>
    <t>収　入　済　額</t>
  </si>
  <si>
    <t>徴　収　率</t>
  </si>
  <si>
    <t>現年課税分</t>
  </si>
  <si>
    <t>滞納繰越分</t>
  </si>
  <si>
    <t>計</t>
  </si>
  <si>
    <t>現年</t>
  </si>
  <si>
    <t>滞繰</t>
  </si>
  <si>
    <t>Ⅰ　合計</t>
  </si>
  <si>
    <t>Ⅱ　合計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</si>
  <si>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イ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個人均等割</t>
    </r>
  </si>
  <si>
    <r>
      <t xml:space="preserve"> </t>
    </r>
    <r>
      <rPr>
        <sz val="11"/>
        <rFont val="ＭＳ Ｐゴシック"/>
        <family val="3"/>
      </rP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所得割</t>
    </r>
  </si>
  <si>
    <t xml:space="preserve"> 　ハ 法人均等割</t>
  </si>
  <si>
    <t>　 ニ 法人税割</t>
  </si>
  <si>
    <t>　イ  純固定資産税</t>
  </si>
  <si>
    <r>
      <t>　a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土地</t>
    </r>
  </si>
  <si>
    <t>　ｂ  家屋</t>
  </si>
  <si>
    <r>
      <t xml:space="preserve">　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償却資産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</si>
  <si>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市町村交納付金</t>
    </r>
  </si>
  <si>
    <r>
      <t>　a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交付金</t>
    </r>
  </si>
  <si>
    <r>
      <t>　b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納付金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</si>
  <si>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イ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保有分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</si>
  <si>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取得分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</si>
  <si>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事業所税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</si>
  <si>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目的税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</si>
  <si>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入湯税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</si>
  <si>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</si>
  <si>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国民健康保険料</t>
    </r>
  </si>
  <si>
    <r>
      <t>　(6)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特別土地保有税</t>
    </r>
  </si>
  <si>
    <r>
      <t>　(5)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鉱産税</t>
    </r>
  </si>
  <si>
    <r>
      <t>　(4)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市町村たばこ税</t>
    </r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</si>
  <si>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軽自動車税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</si>
  <si>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固定資産税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</si>
  <si>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市町村民税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</si>
  <si>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普通税</t>
    </r>
  </si>
  <si>
    <r>
      <t xml:space="preserve">  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</si>
  <si>
    <r>
      <t xml:space="preserve">       </t>
    </r>
    <r>
      <rPr>
        <sz val="11"/>
        <rFont val="ＭＳ Ｐゴシック"/>
        <family val="3"/>
      </rPr>
      <t xml:space="preserve">区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</t>
    </r>
  </si>
  <si>
    <t>Ⅰ　合　計　（国民健康保険税（料）を除く）</t>
  </si>
  <si>
    <t>滞繰</t>
  </si>
  <si>
    <t>１　普通税　（法定普通税）</t>
  </si>
  <si>
    <t>表</t>
  </si>
  <si>
    <t>行</t>
  </si>
  <si>
    <t>列</t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</si>
  <si>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</si>
  <si>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</si>
  <si>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</si>
  <si>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</si>
  <si>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</si>
  <si>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</si>
  <si>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</si>
  <si>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t>合計</t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</si>
  <si>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法定外目的税</t>
    </r>
  </si>
  <si>
    <t>（３）　法定外目的税</t>
  </si>
  <si>
    <t>ロ　市町村交付金</t>
  </si>
  <si>
    <t>市町村計</t>
  </si>
  <si>
    <t>市町村計</t>
  </si>
  <si>
    <t>市町村税決算</t>
  </si>
  <si>
    <t>沖縄県企画部市町村課</t>
  </si>
  <si>
    <t>【目次】※クリックすると該当シートに移動します。</t>
  </si>
  <si>
    <t>　総括</t>
  </si>
  <si>
    <t>Ⅰ　市町村税（国保税除く）合計</t>
  </si>
  <si>
    <t>１　普通税</t>
  </si>
  <si>
    <t>(1) 市町村民税</t>
  </si>
  <si>
    <t>(ｲ) 個人均等割</t>
  </si>
  <si>
    <t>(ﾛ) 所得割</t>
  </si>
  <si>
    <t>(ﾊ) 法人均等割</t>
  </si>
  <si>
    <t>(ﾆ) 法人税割</t>
  </si>
  <si>
    <t>(2) 固定資産税</t>
  </si>
  <si>
    <t>(ｲ) 純固定資産税</t>
  </si>
  <si>
    <t>a 土地</t>
  </si>
  <si>
    <t>b 家屋</t>
  </si>
  <si>
    <t>c 償却資産</t>
  </si>
  <si>
    <t>(ﾛ) 市町村交納付金</t>
  </si>
  <si>
    <t>a 交付金</t>
  </si>
  <si>
    <t>b 納付金</t>
  </si>
  <si>
    <t>(3) 軽自動車税</t>
  </si>
  <si>
    <t>(4) 市町村たばこ税</t>
  </si>
  <si>
    <t>(5) 鉱産税</t>
  </si>
  <si>
    <t>(6) 特別土地保有税</t>
  </si>
  <si>
    <t>(ｲ) 保有分</t>
  </si>
  <si>
    <t>(ﾛ) 取得分</t>
  </si>
  <si>
    <t>(1) 入湯税</t>
  </si>
  <si>
    <t>(2) 事業所税</t>
  </si>
  <si>
    <t>(3) 法定外目的税</t>
  </si>
  <si>
    <t>Ⅱ　国民健康保険税</t>
  </si>
  <si>
    <t>（平成２１年度）</t>
  </si>
  <si>
    <t>平成23年3月</t>
  </si>
  <si>
    <t>平 成 ２１ 年 度 市 町 村 税 決 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</si>
</sst>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36"/>
      <name val="HG丸ｺﾞｼｯｸM-PRO"/>
      <family val="3"/>
    </font>
    <font>
      <sz val="11"/>
      <name val="HG丸ｺﾞｼｯｸM-PRO"/>
      <family val="3"/>
    </font>
    <font>
      <sz val="24"/>
      <name val="HG丸ｺﾞｼｯｸM-PRO"/>
      <family val="3"/>
    </font>
    <font>
      <u val="single"/>
      <sz val="6.6"/>
      <color indexed="12"/>
      <name val="ＭＳ Ｐゴシック"/>
      <family val="3"/>
    </font>
    <font>
      <sz val="10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HG丸ｺﾞｼｯｸM-PRO"/>
      <family val="3"/>
    </font>
    <font>
      <sz val="12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0" xfId="18" applyFont="1" applyAlignment="1">
      <alignment/>
    </xf>
    <xf numFmtId="38" fontId="0" fillId="0" borderId="0" xfId="18" applyFont="1" applyAlignment="1">
      <alignment/>
    </xf>
    <xf numFmtId="0" fontId="0" fillId="0" borderId="0" xfId="0" applyFont="1" applyFill="1" applyAlignment="1">
      <alignment/>
    </xf>
    <xf numFmtId="38" fontId="0" fillId="0" borderId="0" xfId="18" applyFont="1" applyFill="1" applyAlignment="1">
      <alignment/>
    </xf>
    <xf numFmtId="38" fontId="0" fillId="0" borderId="0" xfId="18" applyFont="1" applyFill="1" applyAlignment="1">
      <alignment/>
    </xf>
    <xf numFmtId="38" fontId="3" fillId="0" borderId="0" xfId="18" applyFont="1" applyFill="1" applyAlignment="1">
      <alignment/>
    </xf>
    <xf numFmtId="38" fontId="0" fillId="0" borderId="0" xfId="18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38" fontId="2" fillId="0" borderId="0" xfId="18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8" fontId="3" fillId="0" borderId="0" xfId="18" applyFont="1" applyAlignment="1">
      <alignment/>
    </xf>
    <xf numFmtId="38" fontId="8" fillId="0" borderId="0" xfId="18" applyFont="1" applyFill="1" applyAlignment="1">
      <alignment/>
    </xf>
    <xf numFmtId="38" fontId="0" fillId="0" borderId="0" xfId="18" applyFont="1" applyFill="1" applyAlignment="1">
      <alignment horizontal="right"/>
    </xf>
    <xf numFmtId="38" fontId="0" fillId="0" borderId="3" xfId="18" applyFont="1" applyFill="1" applyBorder="1" applyAlignment="1">
      <alignment/>
    </xf>
    <xf numFmtId="38" fontId="0" fillId="0" borderId="4" xfId="18" applyFont="1" applyFill="1" applyBorder="1" applyAlignment="1">
      <alignment/>
    </xf>
    <xf numFmtId="38" fontId="0" fillId="0" borderId="0" xfId="18" applyFont="1" applyFill="1" applyAlignment="1">
      <alignment vertical="center"/>
    </xf>
    <xf numFmtId="38" fontId="0" fillId="0" borderId="5" xfId="18" applyFont="1" applyFill="1" applyBorder="1" applyAlignment="1">
      <alignment horizontal="center" vertical="center"/>
    </xf>
    <xf numFmtId="38" fontId="0" fillId="0" borderId="6" xfId="18" applyFont="1" applyFill="1" applyBorder="1" applyAlignment="1">
      <alignment horizontal="center" vertical="center"/>
    </xf>
    <xf numFmtId="38" fontId="0" fillId="0" borderId="7" xfId="18" applyFont="1" applyFill="1" applyBorder="1" applyAlignment="1">
      <alignment horizontal="center" vertical="center"/>
    </xf>
    <xf numFmtId="38" fontId="0" fillId="0" borderId="8" xfId="18" applyFont="1" applyFill="1" applyBorder="1" applyAlignment="1">
      <alignment/>
    </xf>
    <xf numFmtId="38" fontId="0" fillId="0" borderId="9" xfId="18" applyFont="1" applyFill="1" applyBorder="1" applyAlignment="1">
      <alignment/>
    </xf>
    <xf numFmtId="38" fontId="0" fillId="0" borderId="10" xfId="18" applyFont="1" applyFill="1" applyBorder="1" applyAlignment="1">
      <alignment/>
    </xf>
    <xf numFmtId="38" fontId="0" fillId="0" borderId="11" xfId="18" applyFont="1" applyFill="1" applyBorder="1" applyAlignment="1">
      <alignment/>
    </xf>
    <xf numFmtId="38" fontId="0" fillId="0" borderId="12" xfId="18" applyFont="1" applyFill="1" applyBorder="1" applyAlignment="1">
      <alignment/>
    </xf>
    <xf numFmtId="38" fontId="0" fillId="0" borderId="13" xfId="18" applyFont="1" applyFill="1" applyBorder="1" applyAlignment="1">
      <alignment/>
    </xf>
    <xf numFmtId="38" fontId="0" fillId="0" borderId="14" xfId="18" applyFont="1" applyFill="1" applyBorder="1" applyAlignment="1">
      <alignment/>
    </xf>
    <xf numFmtId="38" fontId="0" fillId="0" borderId="15" xfId="18" applyFont="1" applyFill="1" applyBorder="1" applyAlignment="1">
      <alignment/>
    </xf>
    <xf numFmtId="38" fontId="0" fillId="0" borderId="16" xfId="18" applyFont="1" applyFill="1" applyBorder="1" applyAlignment="1">
      <alignment/>
    </xf>
    <xf numFmtId="38" fontId="0" fillId="0" borderId="17" xfId="18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38" fontId="0" fillId="0" borderId="21" xfId="18" applyFont="1" applyFill="1" applyBorder="1" applyAlignment="1">
      <alignment/>
    </xf>
    <xf numFmtId="38" fontId="0" fillId="0" borderId="22" xfId="18" applyFont="1" applyFill="1" applyBorder="1" applyAlignment="1">
      <alignment/>
    </xf>
    <xf numFmtId="38" fontId="0" fillId="0" borderId="23" xfId="18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38" fontId="0" fillId="0" borderId="25" xfId="18" applyFont="1" applyFill="1" applyBorder="1" applyAlignment="1">
      <alignment/>
    </xf>
    <xf numFmtId="38" fontId="0" fillId="0" borderId="26" xfId="18" applyFont="1" applyFill="1" applyBorder="1" applyAlignment="1">
      <alignment/>
    </xf>
    <xf numFmtId="38" fontId="0" fillId="0" borderId="27" xfId="18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38" fontId="0" fillId="0" borderId="29" xfId="18" applyFont="1" applyFill="1" applyBorder="1" applyAlignment="1">
      <alignment/>
    </xf>
    <xf numFmtId="38" fontId="0" fillId="0" borderId="30" xfId="18" applyFont="1" applyFill="1" applyBorder="1" applyAlignment="1">
      <alignment/>
    </xf>
    <xf numFmtId="38" fontId="0" fillId="0" borderId="31" xfId="18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38" fontId="0" fillId="0" borderId="33" xfId="18" applyFont="1" applyFill="1" applyBorder="1" applyAlignment="1">
      <alignment/>
    </xf>
    <xf numFmtId="38" fontId="0" fillId="0" borderId="34" xfId="18" applyFont="1" applyFill="1" applyBorder="1" applyAlignment="1">
      <alignment/>
    </xf>
    <xf numFmtId="176" fontId="0" fillId="0" borderId="30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38" fontId="2" fillId="0" borderId="45" xfId="18" applyFont="1" applyBorder="1" applyAlignment="1">
      <alignment/>
    </xf>
    <xf numFmtId="38" fontId="2" fillId="0" borderId="46" xfId="18" applyFont="1" applyBorder="1" applyAlignment="1">
      <alignment/>
    </xf>
    <xf numFmtId="38" fontId="2" fillId="0" borderId="47" xfId="18" applyFont="1" applyBorder="1" applyAlignment="1">
      <alignment/>
    </xf>
    <xf numFmtId="38" fontId="2" fillId="0" borderId="25" xfId="18" applyFont="1" applyBorder="1" applyAlignment="1">
      <alignment/>
    </xf>
    <xf numFmtId="38" fontId="2" fillId="0" borderId="26" xfId="18" applyFont="1" applyBorder="1" applyAlignment="1">
      <alignment/>
    </xf>
    <xf numFmtId="38" fontId="2" fillId="0" borderId="27" xfId="18" applyFont="1" applyBorder="1" applyAlignment="1">
      <alignment/>
    </xf>
    <xf numFmtId="38" fontId="2" fillId="0" borderId="29" xfId="18" applyFont="1" applyBorder="1" applyAlignment="1">
      <alignment/>
    </xf>
    <xf numFmtId="38" fontId="2" fillId="0" borderId="30" xfId="18" applyFont="1" applyBorder="1" applyAlignment="1">
      <alignment/>
    </xf>
    <xf numFmtId="38" fontId="2" fillId="0" borderId="31" xfId="18" applyFont="1" applyBorder="1" applyAlignment="1">
      <alignment/>
    </xf>
    <xf numFmtId="38" fontId="2" fillId="0" borderId="48" xfId="18" applyFont="1" applyBorder="1" applyAlignment="1">
      <alignment/>
    </xf>
    <xf numFmtId="38" fontId="2" fillId="0" borderId="49" xfId="18" applyFont="1" applyBorder="1" applyAlignment="1">
      <alignment/>
    </xf>
    <xf numFmtId="38" fontId="2" fillId="0" borderId="50" xfId="18" applyFont="1" applyBorder="1" applyAlignment="1">
      <alignment/>
    </xf>
    <xf numFmtId="38" fontId="2" fillId="0" borderId="51" xfId="18" applyFont="1" applyBorder="1" applyAlignment="1">
      <alignment/>
    </xf>
    <xf numFmtId="38" fontId="2" fillId="0" borderId="52" xfId="18" applyFont="1" applyBorder="1" applyAlignment="1">
      <alignment/>
    </xf>
    <xf numFmtId="38" fontId="2" fillId="0" borderId="53" xfId="18" applyFont="1" applyBorder="1" applyAlignment="1">
      <alignment/>
    </xf>
    <xf numFmtId="38" fontId="2" fillId="0" borderId="14" xfId="18" applyFont="1" applyBorder="1" applyAlignment="1">
      <alignment/>
    </xf>
    <xf numFmtId="38" fontId="2" fillId="0" borderId="15" xfId="18" applyFont="1" applyBorder="1" applyAlignment="1">
      <alignment/>
    </xf>
    <xf numFmtId="38" fontId="2" fillId="0" borderId="16" xfId="18" applyFont="1" applyBorder="1" applyAlignment="1">
      <alignment/>
    </xf>
    <xf numFmtId="38" fontId="2" fillId="0" borderId="54" xfId="18" applyFont="1" applyBorder="1" applyAlignment="1">
      <alignment/>
    </xf>
    <xf numFmtId="38" fontId="2" fillId="0" borderId="55" xfId="18" applyFont="1" applyBorder="1" applyAlignment="1">
      <alignment/>
    </xf>
    <xf numFmtId="38" fontId="2" fillId="0" borderId="56" xfId="18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57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176" fontId="2" fillId="0" borderId="58" xfId="0" applyNumberFormat="1" applyFont="1" applyBorder="1" applyAlignment="1">
      <alignment/>
    </xf>
    <xf numFmtId="176" fontId="2" fillId="0" borderId="51" xfId="0" applyNumberFormat="1" applyFont="1" applyBorder="1" applyAlignment="1">
      <alignment/>
    </xf>
    <xf numFmtId="176" fontId="2" fillId="0" borderId="59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176" fontId="2" fillId="0" borderId="60" xfId="0" applyNumberFormat="1" applyFont="1" applyBorder="1" applyAlignment="1">
      <alignment/>
    </xf>
    <xf numFmtId="38" fontId="2" fillId="0" borderId="61" xfId="18" applyFont="1" applyBorder="1" applyAlignment="1">
      <alignment/>
    </xf>
    <xf numFmtId="38" fontId="2" fillId="0" borderId="62" xfId="18" applyFont="1" applyBorder="1" applyAlignment="1">
      <alignment/>
    </xf>
    <xf numFmtId="38" fontId="2" fillId="0" borderId="63" xfId="18" applyFont="1" applyBorder="1" applyAlignment="1">
      <alignment/>
    </xf>
    <xf numFmtId="176" fontId="2" fillId="0" borderId="61" xfId="0" applyNumberFormat="1" applyFont="1" applyBorder="1" applyAlignment="1">
      <alignment/>
    </xf>
    <xf numFmtId="176" fontId="2" fillId="0" borderId="64" xfId="0" applyNumberFormat="1" applyFont="1" applyBorder="1" applyAlignment="1">
      <alignment/>
    </xf>
    <xf numFmtId="38" fontId="2" fillId="0" borderId="45" xfId="18" applyFont="1" applyFill="1" applyBorder="1" applyAlignment="1">
      <alignment/>
    </xf>
    <xf numFmtId="38" fontId="2" fillId="0" borderId="46" xfId="18" applyFont="1" applyFill="1" applyBorder="1" applyAlignment="1">
      <alignment/>
    </xf>
    <xf numFmtId="38" fontId="2" fillId="0" borderId="47" xfId="18" applyFont="1" applyFill="1" applyBorder="1" applyAlignment="1">
      <alignment/>
    </xf>
    <xf numFmtId="38" fontId="2" fillId="0" borderId="25" xfId="18" applyFont="1" applyFill="1" applyBorder="1" applyAlignment="1">
      <alignment/>
    </xf>
    <xf numFmtId="38" fontId="2" fillId="0" borderId="26" xfId="18" applyFont="1" applyFill="1" applyBorder="1" applyAlignment="1">
      <alignment/>
    </xf>
    <xf numFmtId="38" fontId="2" fillId="0" borderId="27" xfId="18" applyFont="1" applyFill="1" applyBorder="1" applyAlignment="1">
      <alignment/>
    </xf>
    <xf numFmtId="38" fontId="2" fillId="0" borderId="29" xfId="18" applyFont="1" applyFill="1" applyBorder="1" applyAlignment="1">
      <alignment/>
    </xf>
    <xf numFmtId="38" fontId="2" fillId="0" borderId="30" xfId="18" applyFont="1" applyFill="1" applyBorder="1" applyAlignment="1">
      <alignment/>
    </xf>
    <xf numFmtId="38" fontId="2" fillId="0" borderId="31" xfId="18" applyFont="1" applyFill="1" applyBorder="1" applyAlignment="1">
      <alignment/>
    </xf>
    <xf numFmtId="38" fontId="2" fillId="0" borderId="48" xfId="18" applyFont="1" applyFill="1" applyBorder="1" applyAlignment="1">
      <alignment/>
    </xf>
    <xf numFmtId="38" fontId="2" fillId="0" borderId="49" xfId="18" applyFont="1" applyFill="1" applyBorder="1" applyAlignment="1">
      <alignment/>
    </xf>
    <xf numFmtId="38" fontId="2" fillId="0" borderId="50" xfId="18" applyFont="1" applyFill="1" applyBorder="1" applyAlignment="1">
      <alignment/>
    </xf>
    <xf numFmtId="38" fontId="2" fillId="0" borderId="14" xfId="18" applyFont="1" applyFill="1" applyBorder="1" applyAlignment="1">
      <alignment/>
    </xf>
    <xf numFmtId="38" fontId="2" fillId="0" borderId="15" xfId="18" applyFont="1" applyFill="1" applyBorder="1" applyAlignment="1">
      <alignment/>
    </xf>
    <xf numFmtId="38" fontId="2" fillId="0" borderId="16" xfId="18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176" fontId="2" fillId="0" borderId="46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/>
    </xf>
    <xf numFmtId="176" fontId="2" fillId="0" borderId="48" xfId="0" applyNumberFormat="1" applyFont="1" applyFill="1" applyBorder="1" applyAlignment="1">
      <alignment/>
    </xf>
    <xf numFmtId="176" fontId="2" fillId="0" borderId="49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26" xfId="0" applyNumberFormat="1" applyFont="1" applyBorder="1" applyAlignment="1">
      <alignment horizontal="right"/>
    </xf>
    <xf numFmtId="38" fontId="2" fillId="0" borderId="54" xfId="18" applyFont="1" applyFill="1" applyBorder="1" applyAlignment="1">
      <alignment/>
    </xf>
    <xf numFmtId="38" fontId="2" fillId="0" borderId="55" xfId="18" applyFont="1" applyFill="1" applyBorder="1" applyAlignment="1">
      <alignment/>
    </xf>
    <xf numFmtId="38" fontId="2" fillId="0" borderId="56" xfId="18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2" fillId="0" borderId="60" xfId="0" applyNumberFormat="1" applyFont="1" applyFill="1" applyBorder="1" applyAlignment="1">
      <alignment/>
    </xf>
    <xf numFmtId="38" fontId="2" fillId="0" borderId="61" xfId="18" applyFont="1" applyFill="1" applyBorder="1" applyAlignment="1">
      <alignment/>
    </xf>
    <xf numFmtId="38" fontId="2" fillId="0" borderId="62" xfId="18" applyFont="1" applyFill="1" applyBorder="1" applyAlignment="1">
      <alignment/>
    </xf>
    <xf numFmtId="38" fontId="2" fillId="0" borderId="63" xfId="18" applyFont="1" applyFill="1" applyBorder="1" applyAlignment="1">
      <alignment/>
    </xf>
    <xf numFmtId="176" fontId="2" fillId="0" borderId="61" xfId="0" applyNumberFormat="1" applyFont="1" applyFill="1" applyBorder="1" applyAlignment="1">
      <alignment/>
    </xf>
    <xf numFmtId="176" fontId="2" fillId="0" borderId="62" xfId="0" applyNumberFormat="1" applyFont="1" applyFill="1" applyBorder="1" applyAlignment="1">
      <alignment horizontal="right"/>
    </xf>
    <xf numFmtId="176" fontId="2" fillId="0" borderId="6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38" fontId="2" fillId="0" borderId="65" xfId="18" applyFont="1" applyFill="1" applyBorder="1" applyAlignment="1">
      <alignment/>
    </xf>
    <xf numFmtId="176" fontId="2" fillId="0" borderId="55" xfId="0" applyNumberFormat="1" applyFont="1" applyFill="1" applyBorder="1" applyAlignment="1">
      <alignment horizontal="right"/>
    </xf>
    <xf numFmtId="38" fontId="2" fillId="0" borderId="51" xfId="18" applyFont="1" applyFill="1" applyBorder="1" applyAlignment="1">
      <alignment/>
    </xf>
    <xf numFmtId="38" fontId="2" fillId="0" borderId="52" xfId="18" applyFont="1" applyFill="1" applyBorder="1" applyAlignment="1">
      <alignment/>
    </xf>
    <xf numFmtId="38" fontId="2" fillId="0" borderId="53" xfId="18" applyFont="1" applyFill="1" applyBorder="1" applyAlignment="1">
      <alignment/>
    </xf>
    <xf numFmtId="176" fontId="2" fillId="0" borderId="51" xfId="0" applyNumberFormat="1" applyFont="1" applyFill="1" applyBorder="1" applyAlignment="1">
      <alignment/>
    </xf>
    <xf numFmtId="176" fontId="2" fillId="0" borderId="52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0" xfId="18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176" fontId="2" fillId="0" borderId="45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48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38" fontId="2" fillId="0" borderId="66" xfId="18" applyFont="1" applyBorder="1" applyAlignment="1">
      <alignment/>
    </xf>
    <xf numFmtId="38" fontId="2" fillId="0" borderId="65" xfId="18" applyFont="1" applyBorder="1" applyAlignment="1">
      <alignment/>
    </xf>
    <xf numFmtId="38" fontId="2" fillId="0" borderId="8" xfId="18" applyFont="1" applyBorder="1" applyAlignment="1">
      <alignment/>
    </xf>
    <xf numFmtId="38" fontId="2" fillId="0" borderId="9" xfId="18" applyFont="1" applyBorder="1" applyAlignment="1">
      <alignment/>
    </xf>
    <xf numFmtId="38" fontId="2" fillId="0" borderId="10" xfId="18" applyFont="1" applyBorder="1" applyAlignment="1">
      <alignment/>
    </xf>
    <xf numFmtId="176" fontId="2" fillId="0" borderId="25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48" xfId="0" applyNumberFormat="1" applyFont="1" applyBorder="1" applyAlignment="1">
      <alignment horizontal="right"/>
    </xf>
    <xf numFmtId="176" fontId="2" fillId="0" borderId="49" xfId="0" applyNumberFormat="1" applyFont="1" applyBorder="1" applyAlignment="1">
      <alignment horizontal="right"/>
    </xf>
    <xf numFmtId="176" fontId="2" fillId="0" borderId="58" xfId="0" applyNumberFormat="1" applyFont="1" applyBorder="1" applyAlignment="1">
      <alignment horizontal="right"/>
    </xf>
    <xf numFmtId="176" fontId="2" fillId="0" borderId="45" xfId="0" applyNumberFormat="1" applyFont="1" applyBorder="1" applyAlignment="1">
      <alignment horizontal="right"/>
    </xf>
    <xf numFmtId="176" fontId="2" fillId="0" borderId="46" xfId="0" applyNumberFormat="1" applyFont="1" applyBorder="1" applyAlignment="1">
      <alignment horizontal="right"/>
    </xf>
    <xf numFmtId="176" fontId="2" fillId="0" borderId="5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51" xfId="0" applyNumberFormat="1" applyFont="1" applyBorder="1" applyAlignment="1">
      <alignment horizontal="right"/>
    </xf>
    <xf numFmtId="176" fontId="2" fillId="0" borderId="52" xfId="0" applyNumberFormat="1" applyFont="1" applyBorder="1" applyAlignment="1">
      <alignment horizontal="right"/>
    </xf>
    <xf numFmtId="176" fontId="2" fillId="0" borderId="59" xfId="0" applyNumberFormat="1" applyFont="1" applyBorder="1" applyAlignment="1">
      <alignment horizontal="right"/>
    </xf>
    <xf numFmtId="176" fontId="2" fillId="0" borderId="54" xfId="0" applyNumberFormat="1" applyFont="1" applyFill="1" applyBorder="1" applyAlignment="1">
      <alignment horizontal="right"/>
    </xf>
    <xf numFmtId="176" fontId="2" fillId="0" borderId="60" xfId="0" applyNumberFormat="1" applyFont="1" applyFill="1" applyBorder="1" applyAlignment="1">
      <alignment horizontal="right"/>
    </xf>
    <xf numFmtId="176" fontId="2" fillId="0" borderId="54" xfId="0" applyNumberFormat="1" applyFont="1" applyBorder="1" applyAlignment="1">
      <alignment horizontal="right"/>
    </xf>
    <xf numFmtId="176" fontId="2" fillId="0" borderId="55" xfId="0" applyNumberFormat="1" applyFont="1" applyBorder="1" applyAlignment="1">
      <alignment horizontal="right"/>
    </xf>
    <xf numFmtId="176" fontId="2" fillId="0" borderId="60" xfId="0" applyNumberFormat="1" applyFont="1" applyBorder="1" applyAlignment="1">
      <alignment horizontal="right"/>
    </xf>
    <xf numFmtId="38" fontId="2" fillId="0" borderId="67" xfId="18" applyFont="1" applyFill="1" applyBorder="1" applyAlignment="1">
      <alignment/>
    </xf>
    <xf numFmtId="38" fontId="2" fillId="0" borderId="68" xfId="18" applyFont="1" applyFill="1" applyBorder="1" applyAlignment="1">
      <alignment/>
    </xf>
    <xf numFmtId="38" fontId="2" fillId="0" borderId="69" xfId="18" applyFont="1" applyFill="1" applyBorder="1" applyAlignment="1">
      <alignment/>
    </xf>
    <xf numFmtId="0" fontId="3" fillId="0" borderId="70" xfId="0" applyFont="1" applyBorder="1" applyAlignment="1">
      <alignment/>
    </xf>
    <xf numFmtId="38" fontId="2" fillId="0" borderId="21" xfId="18" applyFont="1" applyFill="1" applyBorder="1" applyAlignment="1">
      <alignment/>
    </xf>
    <xf numFmtId="38" fontId="2" fillId="0" borderId="22" xfId="18" applyFont="1" applyFill="1" applyBorder="1" applyAlignment="1">
      <alignment/>
    </xf>
    <xf numFmtId="38" fontId="2" fillId="0" borderId="23" xfId="18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6" fontId="2" fillId="0" borderId="61" xfId="0" applyNumberFormat="1" applyFont="1" applyFill="1" applyBorder="1" applyAlignment="1">
      <alignment horizontal="right"/>
    </xf>
    <xf numFmtId="176" fontId="2" fillId="0" borderId="5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2" fillId="0" borderId="64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 horizontal="right"/>
    </xf>
    <xf numFmtId="176" fontId="2" fillId="0" borderId="62" xfId="0" applyNumberFormat="1" applyFont="1" applyBorder="1" applyAlignment="1">
      <alignment horizontal="right"/>
    </xf>
    <xf numFmtId="176" fontId="2" fillId="0" borderId="67" xfId="0" applyNumberFormat="1" applyFont="1" applyFill="1" applyBorder="1" applyAlignment="1">
      <alignment horizontal="right"/>
    </xf>
    <xf numFmtId="176" fontId="2" fillId="0" borderId="68" xfId="0" applyNumberFormat="1" applyFont="1" applyFill="1" applyBorder="1" applyAlignment="1">
      <alignment horizontal="right"/>
    </xf>
    <xf numFmtId="176" fontId="2" fillId="0" borderId="71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38" fontId="2" fillId="0" borderId="21" xfId="18" applyFont="1" applyBorder="1" applyAlignment="1">
      <alignment/>
    </xf>
    <xf numFmtId="38" fontId="2" fillId="0" borderId="22" xfId="18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38" fontId="2" fillId="0" borderId="74" xfId="18" applyFont="1" applyBorder="1" applyAlignment="1">
      <alignment/>
    </xf>
    <xf numFmtId="38" fontId="2" fillId="0" borderId="75" xfId="18" applyFont="1" applyBorder="1" applyAlignment="1">
      <alignment/>
    </xf>
    <xf numFmtId="38" fontId="2" fillId="0" borderId="76" xfId="18" applyFont="1" applyBorder="1" applyAlignment="1">
      <alignment/>
    </xf>
    <xf numFmtId="176" fontId="2" fillId="0" borderId="74" xfId="0" applyNumberFormat="1" applyFont="1" applyBorder="1" applyAlignment="1">
      <alignment horizontal="right"/>
    </xf>
    <xf numFmtId="176" fontId="2" fillId="0" borderId="75" xfId="0" applyNumberFormat="1" applyFont="1" applyBorder="1" applyAlignment="1">
      <alignment horizontal="right"/>
    </xf>
    <xf numFmtId="176" fontId="2" fillId="0" borderId="77" xfId="0" applyNumberFormat="1" applyFont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38" fontId="10" fillId="0" borderId="26" xfId="18" applyFont="1" applyFill="1" applyBorder="1" applyAlignment="1">
      <alignment/>
    </xf>
    <xf numFmtId="38" fontId="10" fillId="0" borderId="27" xfId="18" applyFont="1" applyFill="1" applyBorder="1" applyAlignment="1">
      <alignment/>
    </xf>
    <xf numFmtId="38" fontId="10" fillId="0" borderId="30" xfId="18" applyFont="1" applyFill="1" applyBorder="1" applyAlignment="1">
      <alignment/>
    </xf>
    <xf numFmtId="38" fontId="10" fillId="0" borderId="31" xfId="18" applyFont="1" applyFill="1" applyBorder="1" applyAlignment="1">
      <alignment/>
    </xf>
    <xf numFmtId="38" fontId="10" fillId="0" borderId="49" xfId="18" applyFont="1" applyFill="1" applyBorder="1" applyAlignment="1">
      <alignment/>
    </xf>
    <xf numFmtId="38" fontId="10" fillId="0" borderId="46" xfId="18" applyFont="1" applyFill="1" applyBorder="1" applyAlignment="1">
      <alignment/>
    </xf>
    <xf numFmtId="38" fontId="10" fillId="0" borderId="47" xfId="18" applyFont="1" applyFill="1" applyBorder="1" applyAlignment="1">
      <alignment/>
    </xf>
    <xf numFmtId="38" fontId="10" fillId="0" borderId="0" xfId="18" applyFont="1" applyAlignment="1">
      <alignment/>
    </xf>
    <xf numFmtId="38" fontId="10" fillId="0" borderId="78" xfId="18" applyFont="1" applyFill="1" applyBorder="1" applyAlignment="1">
      <alignment/>
    </xf>
    <xf numFmtId="38" fontId="10" fillId="0" borderId="79" xfId="18" applyFont="1" applyFill="1" applyBorder="1" applyAlignment="1">
      <alignment/>
    </xf>
    <xf numFmtId="38" fontId="10" fillId="0" borderId="80" xfId="18" applyFont="1" applyBorder="1" applyAlignment="1">
      <alignment/>
    </xf>
    <xf numFmtId="38" fontId="10" fillId="0" borderId="81" xfId="18" applyFont="1" applyBorder="1" applyAlignment="1">
      <alignment/>
    </xf>
    <xf numFmtId="38" fontId="10" fillId="0" borderId="82" xfId="18" applyFont="1" applyBorder="1" applyAlignment="1">
      <alignment/>
    </xf>
    <xf numFmtId="38" fontId="10" fillId="0" borderId="83" xfId="18" applyFont="1" applyBorder="1" applyAlignment="1">
      <alignment/>
    </xf>
    <xf numFmtId="38" fontId="10" fillId="0" borderId="84" xfId="18" applyFont="1" applyFill="1" applyBorder="1" applyAlignment="1">
      <alignment/>
    </xf>
    <xf numFmtId="38" fontId="10" fillId="0" borderId="85" xfId="18" applyFont="1" applyFill="1" applyBorder="1" applyAlignment="1">
      <alignment/>
    </xf>
    <xf numFmtId="38" fontId="2" fillId="0" borderId="85" xfId="18" applyFont="1" applyFill="1" applyBorder="1" applyAlignment="1">
      <alignment/>
    </xf>
    <xf numFmtId="38" fontId="10" fillId="0" borderId="86" xfId="18" applyFont="1" applyBorder="1" applyAlignment="1">
      <alignment/>
    </xf>
    <xf numFmtId="38" fontId="10" fillId="0" borderId="87" xfId="18" applyFont="1" applyBorder="1" applyAlignment="1">
      <alignment/>
    </xf>
    <xf numFmtId="38" fontId="10" fillId="0" borderId="22" xfId="18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0" xfId="16" applyFont="1" applyBorder="1" applyAlignment="1">
      <alignment vertical="center"/>
    </xf>
    <xf numFmtId="0" fontId="16" fillId="0" borderId="0" xfId="17" applyFont="1" applyBorder="1" applyAlignment="1">
      <alignment horizontal="left" vertical="center"/>
    </xf>
    <xf numFmtId="0" fontId="16" fillId="0" borderId="0" xfId="17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5" fillId="0" borderId="0" xfId="17" applyFont="1" applyBorder="1" applyAlignment="1">
      <alignment horizontal="left" vertical="center"/>
    </xf>
    <xf numFmtId="0" fontId="16" fillId="0" borderId="0" xfId="16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17" applyFont="1" applyAlignment="1">
      <alignment/>
    </xf>
    <xf numFmtId="0" fontId="15" fillId="0" borderId="0" xfId="0" applyFont="1" applyAlignment="1">
      <alignment/>
    </xf>
    <xf numFmtId="0" fontId="18" fillId="0" borderId="0" xfId="17" applyFont="1" applyBorder="1" applyAlignment="1">
      <alignment vertical="center"/>
    </xf>
    <xf numFmtId="38" fontId="0" fillId="0" borderId="88" xfId="18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16" applyFont="1" applyBorder="1" applyAlignment="1">
      <alignment horizontal="left" vertical="center"/>
    </xf>
    <xf numFmtId="0" fontId="16" fillId="0" borderId="0" xfId="17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38" fontId="0" fillId="0" borderId="89" xfId="18" applyFont="1" applyFill="1" applyBorder="1" applyAlignment="1">
      <alignment horizontal="center" vertical="center"/>
    </xf>
    <xf numFmtId="38" fontId="0" fillId="0" borderId="90" xfId="18" applyFont="1" applyFill="1" applyBorder="1" applyAlignment="1">
      <alignment horizontal="center" vertical="center"/>
    </xf>
    <xf numFmtId="38" fontId="0" fillId="0" borderId="91" xfId="18" applyFont="1" applyFill="1" applyBorder="1" applyAlignment="1">
      <alignment horizontal="center" vertical="center"/>
    </xf>
    <xf numFmtId="38" fontId="0" fillId="0" borderId="92" xfId="18" applyFont="1" applyFill="1" applyBorder="1" applyAlignment="1">
      <alignment horizontal="center" vertical="center"/>
    </xf>
    <xf numFmtId="38" fontId="0" fillId="0" borderId="93" xfId="18" applyFont="1" applyFill="1" applyBorder="1" applyAlignment="1">
      <alignment horizontal="left" vertical="center" indent="4"/>
    </xf>
    <xf numFmtId="38" fontId="0" fillId="0" borderId="90" xfId="18" applyFont="1" applyFill="1" applyBorder="1" applyAlignment="1">
      <alignment horizontal="left" vertical="center" indent="4"/>
    </xf>
    <xf numFmtId="38" fontId="0" fillId="0" borderId="91" xfId="18" applyFont="1" applyFill="1" applyBorder="1" applyAlignment="1">
      <alignment horizontal="left" vertical="center" indent="4"/>
    </xf>
    <xf numFmtId="38" fontId="0" fillId="0" borderId="94" xfId="18" applyFont="1" applyFill="1" applyBorder="1" applyAlignment="1">
      <alignment horizontal="left" vertical="center"/>
    </xf>
    <xf numFmtId="38" fontId="0" fillId="0" borderId="95" xfId="18" applyFont="1" applyFill="1" applyBorder="1" applyAlignment="1">
      <alignment horizontal="left" vertical="center"/>
    </xf>
    <xf numFmtId="38" fontId="0" fillId="0" borderId="96" xfId="18" applyFont="1" applyFill="1" applyBorder="1" applyAlignment="1">
      <alignment horizontal="left" vertical="center"/>
    </xf>
    <xf numFmtId="38" fontId="9" fillId="0" borderId="4" xfId="18" applyFont="1" applyFill="1" applyBorder="1" applyAlignment="1">
      <alignment horizontal="left"/>
    </xf>
    <xf numFmtId="38" fontId="9" fillId="0" borderId="97" xfId="18" applyFont="1" applyFill="1" applyBorder="1" applyAlignment="1">
      <alignment horizontal="left"/>
    </xf>
    <xf numFmtId="38" fontId="9" fillId="0" borderId="98" xfId="18" applyFont="1" applyFill="1" applyBorder="1" applyAlignment="1">
      <alignment horizontal="left"/>
    </xf>
    <xf numFmtId="38" fontId="0" fillId="0" borderId="99" xfId="18" applyFont="1" applyFill="1" applyBorder="1" applyAlignment="1">
      <alignment horizontal="left"/>
    </xf>
    <xf numFmtId="38" fontId="0" fillId="0" borderId="100" xfId="18" applyFont="1" applyFill="1" applyBorder="1" applyAlignment="1">
      <alignment horizontal="left"/>
    </xf>
    <xf numFmtId="38" fontId="0" fillId="0" borderId="101" xfId="18" applyFont="1" applyFill="1" applyBorder="1" applyAlignment="1">
      <alignment horizontal="left"/>
    </xf>
    <xf numFmtId="38" fontId="0" fillId="0" borderId="102" xfId="18" applyFont="1" applyFill="1" applyBorder="1" applyAlignment="1">
      <alignment horizontal="left"/>
    </xf>
    <xf numFmtId="38" fontId="0" fillId="0" borderId="103" xfId="18" applyFont="1" applyFill="1" applyBorder="1" applyAlignment="1">
      <alignment horizontal="left"/>
    </xf>
    <xf numFmtId="38" fontId="0" fillId="0" borderId="104" xfId="18" applyFont="1" applyFill="1" applyBorder="1" applyAlignment="1">
      <alignment horizontal="left"/>
    </xf>
    <xf numFmtId="38" fontId="0" fillId="0" borderId="105" xfId="18" applyFont="1" applyFill="1" applyBorder="1" applyAlignment="1">
      <alignment horizontal="left"/>
    </xf>
    <xf numFmtId="38" fontId="0" fillId="0" borderId="106" xfId="18" applyFont="1" applyFill="1" applyBorder="1" applyAlignment="1">
      <alignment horizontal="left"/>
    </xf>
    <xf numFmtId="38" fontId="0" fillId="0" borderId="105" xfId="18" applyFont="1" applyFill="1" applyBorder="1" applyAlignment="1">
      <alignment horizontal="left"/>
    </xf>
    <xf numFmtId="38" fontId="0" fillId="0" borderId="107" xfId="18" applyFont="1" applyFill="1" applyBorder="1" applyAlignment="1">
      <alignment horizontal="left"/>
    </xf>
    <xf numFmtId="38" fontId="0" fillId="0" borderId="108" xfId="18" applyFont="1" applyFill="1" applyBorder="1" applyAlignment="1">
      <alignment horizontal="left"/>
    </xf>
    <xf numFmtId="38" fontId="0" fillId="0" borderId="109" xfId="18" applyFont="1" applyFill="1" applyBorder="1" applyAlignment="1">
      <alignment horizontal="left"/>
    </xf>
    <xf numFmtId="38" fontId="0" fillId="0" borderId="110" xfId="18" applyFont="1" applyFill="1" applyBorder="1" applyAlignment="1">
      <alignment horizontal="left"/>
    </xf>
    <xf numFmtId="38" fontId="0" fillId="0" borderId="111" xfId="18" applyFont="1" applyFill="1" applyBorder="1" applyAlignment="1">
      <alignment horizontal="left"/>
    </xf>
    <xf numFmtId="38" fontId="5" fillId="0" borderId="0" xfId="18" applyFont="1" applyFill="1" applyAlignment="1">
      <alignment horizontal="center"/>
    </xf>
    <xf numFmtId="38" fontId="2" fillId="0" borderId="112" xfId="18" applyFont="1" applyBorder="1" applyAlignment="1">
      <alignment horizontal="center" vertical="center"/>
    </xf>
    <xf numFmtId="38" fontId="2" fillId="0" borderId="113" xfId="18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38" fontId="2" fillId="0" borderId="90" xfId="18" applyFont="1" applyBorder="1" applyAlignment="1">
      <alignment horizontal="center" vertical="center"/>
    </xf>
    <xf numFmtId="38" fontId="2" fillId="0" borderId="91" xfId="18" applyFont="1" applyBorder="1" applyAlignment="1">
      <alignment horizontal="center" vertical="center"/>
    </xf>
    <xf numFmtId="38" fontId="2" fillId="0" borderId="89" xfId="18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38" fontId="2" fillId="0" borderId="66" xfId="18" applyFont="1" applyBorder="1" applyAlignment="1">
      <alignment horizontal="center" vertical="center"/>
    </xf>
    <xf numFmtId="38" fontId="2" fillId="0" borderId="116" xfId="18" applyFont="1" applyBorder="1" applyAlignment="1">
      <alignment horizontal="center" vertical="center"/>
    </xf>
    <xf numFmtId="38" fontId="2" fillId="0" borderId="65" xfId="18" applyFont="1" applyBorder="1" applyAlignment="1">
      <alignment horizontal="center" vertical="center"/>
    </xf>
    <xf numFmtId="38" fontId="2" fillId="0" borderId="117" xfId="18" applyFont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0" fontId="2" fillId="0" borderId="116" xfId="0" applyFont="1" applyBorder="1" applyAlignment="1">
      <alignment horizontal="right" vertical="center"/>
    </xf>
    <xf numFmtId="38" fontId="2" fillId="0" borderId="90" xfId="18" applyFont="1" applyFill="1" applyBorder="1" applyAlignment="1">
      <alignment horizontal="center" vertical="center"/>
    </xf>
    <xf numFmtId="38" fontId="2" fillId="0" borderId="91" xfId="18" applyFont="1" applyFill="1" applyBorder="1" applyAlignment="1">
      <alignment horizontal="center" vertical="center"/>
    </xf>
    <xf numFmtId="38" fontId="2" fillId="0" borderId="89" xfId="18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38" fontId="2" fillId="0" borderId="61" xfId="18" applyFont="1" applyFill="1" applyBorder="1" applyAlignment="1">
      <alignment horizontal="center" vertical="center"/>
    </xf>
    <xf numFmtId="38" fontId="2" fillId="0" borderId="62" xfId="18" applyFont="1" applyFill="1" applyBorder="1" applyAlignment="1">
      <alignment horizontal="center" vertical="center"/>
    </xf>
    <xf numFmtId="38" fontId="2" fillId="0" borderId="63" xfId="18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ハイパーリンク_H18市町村税の概況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561975</xdr:colOff>
      <xdr:row>2</xdr:row>
      <xdr:rowOff>0</xdr:rowOff>
    </xdr:from>
    <xdr:to>
      <xdr:col>19</xdr:col>
      <xdr:colOff>333375</xdr:colOff>
      <xdr:row>4</xdr:row>
      <xdr:rowOff>161925</xdr:rowOff>
    </xdr:to>
    <xdr:pic>
      <xdr:nvPicPr>
        <xdr:cNvPr id="1" name="CommandButton1" descr="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695325"/>
          <a:ext cx="1828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42"/>
  </sheetPr>
  <dimension ref="A14:AG51"/>
  <sheetViews>
    <sheetView tabSelected="1" zoomScale="80" zoomScaleNormal="80" workbookViewId="0" topLeftCell="A10">
      <selection activeCell="H24" sqref="H24"/>
    </sheetView>
  </sheetViews>
  <sheetFormatPr defaultColWidth="9.00390625" defaultRowHeight="13.5"/>
  <cols>
    <col min="1" max="16384" width="2.625" style="284" customWidth="1"/>
  </cols>
  <sheetData>
    <row r="14" spans="1:33" ht="13.5" customHeight="1">
      <c r="A14" s="298" t="s">
        <v>132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</row>
    <row r="15" spans="1:33" ht="13.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</row>
    <row r="16" spans="1:33" ht="13.5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</row>
    <row r="21" spans="1:33" ht="13.5">
      <c r="A21" s="299" t="s">
        <v>161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</row>
    <row r="22" spans="1:33" ht="13.5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</row>
    <row r="46" spans="1:33" ht="13.5">
      <c r="A46" s="299" t="s">
        <v>162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</row>
    <row r="47" spans="1:33" ht="13.5">
      <c r="A47" s="299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</row>
    <row r="50" spans="1:33" ht="13.5">
      <c r="A50" s="299" t="s">
        <v>133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</row>
    <row r="51" spans="1:33" ht="13.5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</row>
  </sheetData>
  <mergeCells count="4">
    <mergeCell ref="A14:AG16"/>
    <mergeCell ref="A21:AG22"/>
    <mergeCell ref="A46:AG47"/>
    <mergeCell ref="A50:AG5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71</v>
      </c>
      <c r="I1" s="2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+'帳票61_06(1)'!BN4</f>
        <v>2881599</v>
      </c>
      <c r="D5" s="127">
        <f>+'帳票61_06(1)'!BO4</f>
        <v>51003</v>
      </c>
      <c r="E5" s="128">
        <f>SUM(C5:D5)</f>
        <v>2932602</v>
      </c>
      <c r="F5" s="126">
        <f>+'帳票61_06(1)'!BS4</f>
        <v>2884496</v>
      </c>
      <c r="G5" s="127">
        <f>+'帳票61_06(1)'!BT4</f>
        <v>10993</v>
      </c>
      <c r="H5" s="128">
        <f>SUM(F5:G5)</f>
        <v>2895489</v>
      </c>
      <c r="I5" s="141">
        <f>IF(C5=0,"－",(F5/C5)*100)</f>
        <v>100.10053446020768</v>
      </c>
      <c r="J5" s="142">
        <f aca="true" t="shared" si="0" ref="J5:K36">IF(D5=0,"－",(G5/D5)*100)</f>
        <v>21.553634099954905</v>
      </c>
      <c r="K5" s="143">
        <f>IF(E5=0,"－",(H5/E5)*100)</f>
        <v>98.73446857091416</v>
      </c>
    </row>
    <row r="6" spans="1:11" ht="13.5">
      <c r="A6" s="17"/>
      <c r="B6" s="75" t="str">
        <f>+'帳票61_06(1)'!B5</f>
        <v>宜野湾市</v>
      </c>
      <c r="C6" s="129">
        <f>+'帳票61_06(1)'!BN5</f>
        <v>353040</v>
      </c>
      <c r="D6" s="130">
        <f>+'帳票61_06(1)'!BO5</f>
        <v>8077</v>
      </c>
      <c r="E6" s="131">
        <f aca="true" t="shared" si="1" ref="E6:E45">SUM(C6:D6)</f>
        <v>361117</v>
      </c>
      <c r="F6" s="129">
        <f>+'帳票61_06(1)'!BS5</f>
        <v>347548</v>
      </c>
      <c r="G6" s="130">
        <f>+'帳票61_06(1)'!BT5</f>
        <v>1459</v>
      </c>
      <c r="H6" s="131">
        <f aca="true" t="shared" si="2" ref="H6:H45">SUM(F6:G6)</f>
        <v>349007</v>
      </c>
      <c r="I6" s="144">
        <f aca="true" t="shared" si="3" ref="I6:K48">IF(C6=0,"－",(F6/C6)*100)</f>
        <v>98.44436891003852</v>
      </c>
      <c r="J6" s="145">
        <f t="shared" si="0"/>
        <v>18.06363748916677</v>
      </c>
      <c r="K6" s="146">
        <f t="shared" si="0"/>
        <v>96.64651622604308</v>
      </c>
    </row>
    <row r="7" spans="1:11" ht="13.5">
      <c r="A7" s="17"/>
      <c r="B7" s="75" t="str">
        <f>+'帳票61_06(1)'!B6</f>
        <v>石垣市</v>
      </c>
      <c r="C7" s="129">
        <f>+'帳票61_06(1)'!BN6</f>
        <v>107437</v>
      </c>
      <c r="D7" s="130">
        <f>+'帳票61_06(1)'!BO6</f>
        <v>737</v>
      </c>
      <c r="E7" s="131">
        <f t="shared" si="1"/>
        <v>108174</v>
      </c>
      <c r="F7" s="129">
        <f>+'帳票61_06(1)'!BS6</f>
        <v>106718</v>
      </c>
      <c r="G7" s="130">
        <f>+'帳票61_06(1)'!BT6</f>
        <v>687</v>
      </c>
      <c r="H7" s="131">
        <f t="shared" si="2"/>
        <v>107405</v>
      </c>
      <c r="I7" s="144">
        <f t="shared" si="3"/>
        <v>99.33077059113712</v>
      </c>
      <c r="J7" s="145">
        <f t="shared" si="0"/>
        <v>93.2157394843962</v>
      </c>
      <c r="K7" s="146">
        <f t="shared" si="0"/>
        <v>99.28910828849816</v>
      </c>
    </row>
    <row r="8" spans="1:11" ht="13.5">
      <c r="A8" s="17"/>
      <c r="B8" s="75" t="str">
        <f>+'帳票61_06(1)'!B7</f>
        <v>浦添市</v>
      </c>
      <c r="C8" s="129">
        <f>+'帳票61_06(1)'!BN7</f>
        <v>1036819</v>
      </c>
      <c r="D8" s="130">
        <f>+'帳票61_06(1)'!BO7</f>
        <v>13702</v>
      </c>
      <c r="E8" s="131">
        <f t="shared" si="1"/>
        <v>1050521</v>
      </c>
      <c r="F8" s="129">
        <f>+'帳票61_06(1)'!BS7</f>
        <v>1025255</v>
      </c>
      <c r="G8" s="130">
        <f>+'帳票61_06(1)'!BT7</f>
        <v>3827</v>
      </c>
      <c r="H8" s="131">
        <f t="shared" si="2"/>
        <v>1029082</v>
      </c>
      <c r="I8" s="144">
        <f t="shared" si="3"/>
        <v>98.88466550092157</v>
      </c>
      <c r="J8" s="145">
        <f t="shared" si="0"/>
        <v>27.930229163625746</v>
      </c>
      <c r="K8" s="146">
        <f t="shared" si="0"/>
        <v>97.95920310017601</v>
      </c>
    </row>
    <row r="9" spans="1:11" ht="13.5">
      <c r="A9" s="17"/>
      <c r="B9" s="76" t="str">
        <f>+'帳票61_06(1)'!B8</f>
        <v>名護市</v>
      </c>
      <c r="C9" s="132">
        <f>+'帳票61_06(1)'!BN8</f>
        <v>319305</v>
      </c>
      <c r="D9" s="133">
        <f>+'帳票61_06(1)'!BO8</f>
        <v>9045</v>
      </c>
      <c r="E9" s="134">
        <f t="shared" si="1"/>
        <v>328350</v>
      </c>
      <c r="F9" s="132">
        <f>+'帳票61_06(1)'!BS8</f>
        <v>312874</v>
      </c>
      <c r="G9" s="133">
        <f>+'帳票61_06(1)'!BT8</f>
        <v>3717</v>
      </c>
      <c r="H9" s="134">
        <f t="shared" si="2"/>
        <v>316591</v>
      </c>
      <c r="I9" s="147">
        <f t="shared" si="3"/>
        <v>97.98593820954886</v>
      </c>
      <c r="J9" s="148">
        <f t="shared" si="0"/>
        <v>41.09452736318408</v>
      </c>
      <c r="K9" s="149">
        <f t="shared" si="0"/>
        <v>96.41876046901172</v>
      </c>
    </row>
    <row r="10" spans="1:11" ht="13.5">
      <c r="A10" s="17"/>
      <c r="B10" s="77" t="str">
        <f>+'帳票61_06(1)'!B9</f>
        <v>糸満市</v>
      </c>
      <c r="C10" s="135">
        <f>+'帳票61_06(1)'!BN9</f>
        <v>159103</v>
      </c>
      <c r="D10" s="136">
        <f>+'帳票61_06(1)'!BO9</f>
        <v>779</v>
      </c>
      <c r="E10" s="137">
        <f t="shared" si="1"/>
        <v>159882</v>
      </c>
      <c r="F10" s="135">
        <f>+'帳票61_06(1)'!BS9</f>
        <v>158991</v>
      </c>
      <c r="G10" s="136">
        <f>+'帳票61_06(1)'!BT9</f>
        <v>46</v>
      </c>
      <c r="H10" s="137">
        <f t="shared" si="2"/>
        <v>159037</v>
      </c>
      <c r="I10" s="150">
        <f t="shared" si="3"/>
        <v>99.9296053499934</v>
      </c>
      <c r="J10" s="151">
        <f t="shared" si="0"/>
        <v>5.905006418485238</v>
      </c>
      <c r="K10" s="152">
        <f t="shared" si="0"/>
        <v>99.47148522035</v>
      </c>
    </row>
    <row r="11" spans="1:11" ht="13.5">
      <c r="A11" s="17"/>
      <c r="B11" s="75" t="str">
        <f>+'帳票61_06(1)'!B10</f>
        <v>沖縄市</v>
      </c>
      <c r="C11" s="129">
        <f>+'帳票61_06(1)'!BN10</f>
        <v>474384</v>
      </c>
      <c r="D11" s="130">
        <f>+'帳票61_06(1)'!BO10</f>
        <v>19821</v>
      </c>
      <c r="E11" s="131">
        <f t="shared" si="1"/>
        <v>494205</v>
      </c>
      <c r="F11" s="129">
        <f>+'帳票61_06(1)'!BS10</f>
        <v>466278</v>
      </c>
      <c r="G11" s="130">
        <f>+'帳票61_06(1)'!BT10</f>
        <v>3615</v>
      </c>
      <c r="H11" s="131">
        <f t="shared" si="2"/>
        <v>469893</v>
      </c>
      <c r="I11" s="144">
        <f t="shared" si="3"/>
        <v>98.29125771526864</v>
      </c>
      <c r="J11" s="145">
        <f t="shared" si="0"/>
        <v>18.238232177993037</v>
      </c>
      <c r="K11" s="146">
        <f t="shared" si="0"/>
        <v>95.08058396819133</v>
      </c>
    </row>
    <row r="12" spans="1:11" ht="13.5">
      <c r="A12" s="17"/>
      <c r="B12" s="75" t="str">
        <f>+'帳票61_06(1)'!B11</f>
        <v>豊見城市</v>
      </c>
      <c r="C12" s="129">
        <f>+'帳票61_06(1)'!BN11</f>
        <v>164929</v>
      </c>
      <c r="D12" s="130">
        <f>+'帳票61_06(1)'!BO11</f>
        <v>293</v>
      </c>
      <c r="E12" s="131">
        <f t="shared" si="1"/>
        <v>165222</v>
      </c>
      <c r="F12" s="129">
        <f>+'帳票61_06(1)'!BS11</f>
        <v>164828</v>
      </c>
      <c r="G12" s="130">
        <f>+'帳票61_06(1)'!BT11</f>
        <v>224</v>
      </c>
      <c r="H12" s="131">
        <f t="shared" si="2"/>
        <v>165052</v>
      </c>
      <c r="I12" s="144">
        <f t="shared" si="3"/>
        <v>99.93876152768767</v>
      </c>
      <c r="J12" s="145">
        <f t="shared" si="0"/>
        <v>76.45051194539249</v>
      </c>
      <c r="K12" s="146">
        <f t="shared" si="0"/>
        <v>99.89710813329944</v>
      </c>
    </row>
    <row r="13" spans="1:11" ht="13.5">
      <c r="A13" s="17"/>
      <c r="B13" s="75" t="str">
        <f>+'帳票61_06(1)'!B12</f>
        <v>うるま市</v>
      </c>
      <c r="C13" s="129">
        <f>+'帳票61_06(1)'!BN12</f>
        <v>356324</v>
      </c>
      <c r="D13" s="130">
        <f>+'帳票61_06(1)'!BO12</f>
        <v>2568</v>
      </c>
      <c r="E13" s="131">
        <f t="shared" si="1"/>
        <v>358892</v>
      </c>
      <c r="F13" s="129">
        <f>+'帳票61_06(1)'!BS12</f>
        <v>352560</v>
      </c>
      <c r="G13" s="130">
        <f>+'帳票61_06(1)'!BT12</f>
        <v>591</v>
      </c>
      <c r="H13" s="131">
        <f t="shared" si="2"/>
        <v>353151</v>
      </c>
      <c r="I13" s="144">
        <f t="shared" si="3"/>
        <v>98.94365801910621</v>
      </c>
      <c r="J13" s="145">
        <f t="shared" si="0"/>
        <v>23.014018691588785</v>
      </c>
      <c r="K13" s="146">
        <f t="shared" si="0"/>
        <v>98.40035442417218</v>
      </c>
    </row>
    <row r="14" spans="1:11" ht="13.5">
      <c r="A14" s="17"/>
      <c r="B14" s="76" t="str">
        <f>+'帳票61_06(1)'!B13</f>
        <v>宮古島市</v>
      </c>
      <c r="C14" s="132">
        <f>+'帳票61_06(1)'!BN13</f>
        <v>152356</v>
      </c>
      <c r="D14" s="133">
        <f>+'帳票61_06(1)'!BO13</f>
        <v>8032</v>
      </c>
      <c r="E14" s="134">
        <f t="shared" si="1"/>
        <v>160388</v>
      </c>
      <c r="F14" s="132">
        <f>+'帳票61_06(1)'!BS13</f>
        <v>148957</v>
      </c>
      <c r="G14" s="133">
        <f>+'帳票61_06(1)'!BT13</f>
        <v>2321</v>
      </c>
      <c r="H14" s="134">
        <f t="shared" si="2"/>
        <v>151278</v>
      </c>
      <c r="I14" s="147">
        <f t="shared" si="3"/>
        <v>97.76904093045236</v>
      </c>
      <c r="J14" s="148">
        <f t="shared" si="0"/>
        <v>28.89691235059761</v>
      </c>
      <c r="K14" s="149">
        <f t="shared" si="0"/>
        <v>94.32002394194079</v>
      </c>
    </row>
    <row r="15" spans="1:11" ht="13.5">
      <c r="A15" s="17"/>
      <c r="B15" s="77" t="str">
        <f>+'帳票61_06(1)'!B14</f>
        <v>南城市</v>
      </c>
      <c r="C15" s="135">
        <f>+'帳票61_06(1)'!BN14</f>
        <v>52834</v>
      </c>
      <c r="D15" s="136">
        <f>+'帳票61_06(1)'!BO14</f>
        <v>2039</v>
      </c>
      <c r="E15" s="137">
        <f t="shared" si="1"/>
        <v>54873</v>
      </c>
      <c r="F15" s="135">
        <f>+'帳票61_06(1)'!BS14</f>
        <v>52360</v>
      </c>
      <c r="G15" s="136">
        <f>+'帳票61_06(1)'!BT14</f>
        <v>369</v>
      </c>
      <c r="H15" s="137">
        <f t="shared" si="2"/>
        <v>52729</v>
      </c>
      <c r="I15" s="150">
        <f t="shared" si="3"/>
        <v>99.10285043721846</v>
      </c>
      <c r="J15" s="151">
        <f t="shared" si="0"/>
        <v>18.097106424718</v>
      </c>
      <c r="K15" s="152">
        <f t="shared" si="0"/>
        <v>96.09279609279609</v>
      </c>
    </row>
    <row r="16" spans="1:11" ht="13.5">
      <c r="A16" s="17"/>
      <c r="B16" s="78" t="str">
        <f>+'帳票61_06(1)'!B15</f>
        <v>国頭村</v>
      </c>
      <c r="C16" s="126">
        <f>+'帳票61_06(1)'!BN15</f>
        <v>3148</v>
      </c>
      <c r="D16" s="127">
        <f>+'帳票61_06(1)'!BO15</f>
        <v>0</v>
      </c>
      <c r="E16" s="128">
        <f t="shared" si="1"/>
        <v>3148</v>
      </c>
      <c r="F16" s="126">
        <f>+'帳票61_06(1)'!BS15</f>
        <v>3108</v>
      </c>
      <c r="G16" s="127">
        <f>+'帳票61_06(1)'!BT15</f>
        <v>0</v>
      </c>
      <c r="H16" s="128">
        <f t="shared" si="2"/>
        <v>3108</v>
      </c>
      <c r="I16" s="141">
        <f t="shared" si="3"/>
        <v>98.72935196950444</v>
      </c>
      <c r="J16" s="142" t="str">
        <f t="shared" si="0"/>
        <v>－</v>
      </c>
      <c r="K16" s="143">
        <f t="shared" si="0"/>
        <v>98.72935196950444</v>
      </c>
    </row>
    <row r="17" spans="1:11" ht="13.5">
      <c r="A17" s="17"/>
      <c r="B17" s="75" t="str">
        <f>+'帳票61_06(1)'!B16</f>
        <v>大宜味村</v>
      </c>
      <c r="C17" s="129">
        <f>+'帳票61_06(1)'!BN16</f>
        <v>2727</v>
      </c>
      <c r="D17" s="130">
        <f>+'帳票61_06(1)'!BO16</f>
        <v>378</v>
      </c>
      <c r="E17" s="131">
        <f t="shared" si="1"/>
        <v>3105</v>
      </c>
      <c r="F17" s="129">
        <f>+'帳票61_06(1)'!BS16</f>
        <v>2727</v>
      </c>
      <c r="G17" s="130">
        <f>+'帳票61_06(1)'!BT16</f>
        <v>0</v>
      </c>
      <c r="H17" s="131">
        <f t="shared" si="2"/>
        <v>2727</v>
      </c>
      <c r="I17" s="144">
        <f t="shared" si="3"/>
        <v>100</v>
      </c>
      <c r="J17" s="145">
        <f t="shared" si="0"/>
        <v>0</v>
      </c>
      <c r="K17" s="146">
        <f t="shared" si="0"/>
        <v>87.82608695652175</v>
      </c>
    </row>
    <row r="18" spans="1:11" ht="13.5">
      <c r="A18" s="17"/>
      <c r="B18" s="75" t="str">
        <f>+'帳票61_06(1)'!B17</f>
        <v>東村</v>
      </c>
      <c r="C18" s="129">
        <f>+'帳票61_06(1)'!BN17</f>
        <v>5211</v>
      </c>
      <c r="D18" s="130">
        <f>+'帳票61_06(1)'!BO17</f>
        <v>9</v>
      </c>
      <c r="E18" s="131">
        <f t="shared" si="1"/>
        <v>5220</v>
      </c>
      <c r="F18" s="129">
        <f>+'帳票61_06(1)'!BS17</f>
        <v>5211</v>
      </c>
      <c r="G18" s="130">
        <f>+'帳票61_06(1)'!BT17</f>
        <v>9</v>
      </c>
      <c r="H18" s="131">
        <f t="shared" si="2"/>
        <v>5220</v>
      </c>
      <c r="I18" s="144">
        <f t="shared" si="3"/>
        <v>100</v>
      </c>
      <c r="J18" s="145">
        <f t="shared" si="0"/>
        <v>100</v>
      </c>
      <c r="K18" s="146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+'帳票61_06(1)'!BN18</f>
        <v>13066</v>
      </c>
      <c r="D19" s="133">
        <f>+'帳票61_06(1)'!BO18</f>
        <v>0</v>
      </c>
      <c r="E19" s="134">
        <f t="shared" si="1"/>
        <v>13066</v>
      </c>
      <c r="F19" s="132">
        <f>+'帳票61_06(1)'!BS18</f>
        <v>13066</v>
      </c>
      <c r="G19" s="133">
        <f>+'帳票61_06(1)'!BT18</f>
        <v>0</v>
      </c>
      <c r="H19" s="134">
        <f t="shared" si="2"/>
        <v>13066</v>
      </c>
      <c r="I19" s="147">
        <f t="shared" si="3"/>
        <v>100</v>
      </c>
      <c r="J19" s="148" t="str">
        <f t="shared" si="0"/>
        <v>－</v>
      </c>
      <c r="K19" s="149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+'帳票61_06(1)'!BN19</f>
        <v>39257</v>
      </c>
      <c r="D20" s="136">
        <f>+'帳票61_06(1)'!BO19</f>
        <v>649</v>
      </c>
      <c r="E20" s="137">
        <f t="shared" si="1"/>
        <v>39906</v>
      </c>
      <c r="F20" s="135">
        <f>+'帳票61_06(1)'!BS19</f>
        <v>39257</v>
      </c>
      <c r="G20" s="136">
        <f>+'帳票61_06(1)'!BT19</f>
        <v>65</v>
      </c>
      <c r="H20" s="137">
        <f t="shared" si="2"/>
        <v>39322</v>
      </c>
      <c r="I20" s="150">
        <f t="shared" si="3"/>
        <v>100</v>
      </c>
      <c r="J20" s="151">
        <f t="shared" si="0"/>
        <v>10.015408320493066</v>
      </c>
      <c r="K20" s="152">
        <f t="shared" si="0"/>
        <v>98.53656091815766</v>
      </c>
    </row>
    <row r="21" spans="1:11" ht="13.5">
      <c r="A21" s="17"/>
      <c r="B21" s="75" t="str">
        <f>+'帳票61_06(1)'!B20</f>
        <v>恩納村</v>
      </c>
      <c r="C21" s="129">
        <f>+'帳票61_06(1)'!BN20</f>
        <v>58299</v>
      </c>
      <c r="D21" s="130">
        <f>+'帳票61_06(1)'!BO20</f>
        <v>630</v>
      </c>
      <c r="E21" s="131">
        <f t="shared" si="1"/>
        <v>58929</v>
      </c>
      <c r="F21" s="129">
        <f>+'帳票61_06(1)'!BS20</f>
        <v>58299</v>
      </c>
      <c r="G21" s="130">
        <f>+'帳票61_06(1)'!BT20</f>
        <v>309</v>
      </c>
      <c r="H21" s="131">
        <f t="shared" si="2"/>
        <v>58608</v>
      </c>
      <c r="I21" s="144">
        <f t="shared" si="3"/>
        <v>100</v>
      </c>
      <c r="J21" s="145">
        <f t="shared" si="0"/>
        <v>49.047619047619044</v>
      </c>
      <c r="K21" s="146">
        <f t="shared" si="0"/>
        <v>99.45527668889682</v>
      </c>
    </row>
    <row r="22" spans="1:11" ht="13.5">
      <c r="A22" s="17"/>
      <c r="B22" s="75" t="str">
        <f>+'帳票61_06(1)'!B21</f>
        <v>宜野座村</v>
      </c>
      <c r="C22" s="129">
        <f>+'帳票61_06(1)'!BN21</f>
        <v>38952</v>
      </c>
      <c r="D22" s="130">
        <f>+'帳票61_06(1)'!BO21</f>
        <v>3498</v>
      </c>
      <c r="E22" s="131">
        <f t="shared" si="1"/>
        <v>42450</v>
      </c>
      <c r="F22" s="129">
        <f>+'帳票61_06(1)'!BS21</f>
        <v>38952</v>
      </c>
      <c r="G22" s="130">
        <f>+'帳票61_06(1)'!BT21</f>
        <v>3433</v>
      </c>
      <c r="H22" s="131">
        <f t="shared" si="2"/>
        <v>42385</v>
      </c>
      <c r="I22" s="144">
        <f t="shared" si="3"/>
        <v>100</v>
      </c>
      <c r="J22" s="145">
        <f t="shared" si="0"/>
        <v>98.14179531160663</v>
      </c>
      <c r="K22" s="146">
        <f t="shared" si="0"/>
        <v>99.84687868080094</v>
      </c>
    </row>
    <row r="23" spans="1:11" ht="13.5">
      <c r="A23" s="17"/>
      <c r="B23" s="75" t="str">
        <f>+'帳票61_06(1)'!B22</f>
        <v>金武町</v>
      </c>
      <c r="C23" s="129">
        <f>+'帳票61_06(1)'!BN22</f>
        <v>25939</v>
      </c>
      <c r="D23" s="130">
        <f>+'帳票61_06(1)'!BO22</f>
        <v>97</v>
      </c>
      <c r="E23" s="131">
        <f t="shared" si="1"/>
        <v>26036</v>
      </c>
      <c r="F23" s="129">
        <f>+'帳票61_06(1)'!BS22</f>
        <v>25938</v>
      </c>
      <c r="G23" s="130">
        <f>+'帳票61_06(1)'!BT22</f>
        <v>0</v>
      </c>
      <c r="H23" s="131">
        <f t="shared" si="2"/>
        <v>25938</v>
      </c>
      <c r="I23" s="144">
        <f t="shared" si="3"/>
        <v>99.9961448012645</v>
      </c>
      <c r="J23" s="145">
        <f t="shared" si="0"/>
        <v>0</v>
      </c>
      <c r="K23" s="146">
        <f t="shared" si="0"/>
        <v>99.62359809494546</v>
      </c>
    </row>
    <row r="24" spans="1:11" ht="13.5">
      <c r="A24" s="17"/>
      <c r="B24" s="76" t="str">
        <f>+'帳票61_06(1)'!B23</f>
        <v>伊江村</v>
      </c>
      <c r="C24" s="132">
        <f>+'帳票61_06(1)'!BN23</f>
        <v>5725</v>
      </c>
      <c r="D24" s="133">
        <f>+'帳票61_06(1)'!BO23</f>
        <v>0</v>
      </c>
      <c r="E24" s="134">
        <f t="shared" si="1"/>
        <v>5725</v>
      </c>
      <c r="F24" s="132">
        <f>+'帳票61_06(1)'!BS23</f>
        <v>5725</v>
      </c>
      <c r="G24" s="133">
        <f>+'帳票61_06(1)'!BT23</f>
        <v>0</v>
      </c>
      <c r="H24" s="134">
        <f t="shared" si="2"/>
        <v>5725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+'帳票61_06(1)'!BN24</f>
        <v>51501</v>
      </c>
      <c r="D25" s="136">
        <f>+'帳票61_06(1)'!BO24</f>
        <v>169</v>
      </c>
      <c r="E25" s="137">
        <f t="shared" si="1"/>
        <v>51670</v>
      </c>
      <c r="F25" s="135">
        <f>+'帳票61_06(1)'!BS24</f>
        <v>51467</v>
      </c>
      <c r="G25" s="136">
        <f>+'帳票61_06(1)'!BT24</f>
        <v>103</v>
      </c>
      <c r="H25" s="137">
        <f t="shared" si="2"/>
        <v>51570</v>
      </c>
      <c r="I25" s="150">
        <f t="shared" si="3"/>
        <v>99.93398186442982</v>
      </c>
      <c r="J25" s="151">
        <f t="shared" si="0"/>
        <v>60.946745562130175</v>
      </c>
      <c r="K25" s="152">
        <f t="shared" si="0"/>
        <v>99.80646409909039</v>
      </c>
    </row>
    <row r="26" spans="1:11" ht="13.5">
      <c r="A26" s="17"/>
      <c r="B26" s="75" t="str">
        <f>+'帳票61_06(1)'!B25</f>
        <v>嘉手納町</v>
      </c>
      <c r="C26" s="129">
        <f>+'帳票61_06(1)'!BN25</f>
        <v>27233</v>
      </c>
      <c r="D26" s="130">
        <f>+'帳票61_06(1)'!BO25</f>
        <v>128</v>
      </c>
      <c r="E26" s="131">
        <f t="shared" si="1"/>
        <v>27361</v>
      </c>
      <c r="F26" s="129">
        <f>+'帳票61_06(1)'!BS25</f>
        <v>27057</v>
      </c>
      <c r="G26" s="130">
        <f>+'帳票61_06(1)'!BT25</f>
        <v>0</v>
      </c>
      <c r="H26" s="131">
        <f t="shared" si="2"/>
        <v>27057</v>
      </c>
      <c r="I26" s="144">
        <f t="shared" si="3"/>
        <v>99.3537252597951</v>
      </c>
      <c r="J26" s="145">
        <f t="shared" si="0"/>
        <v>0</v>
      </c>
      <c r="K26" s="146">
        <f t="shared" si="0"/>
        <v>98.88892949819086</v>
      </c>
    </row>
    <row r="27" spans="1:11" ht="13.5">
      <c r="A27" s="17"/>
      <c r="B27" s="75" t="str">
        <f>+'帳票61_06(1)'!B26</f>
        <v>北谷町</v>
      </c>
      <c r="C27" s="129">
        <f>+'帳票61_06(1)'!BN26</f>
        <v>97548</v>
      </c>
      <c r="D27" s="130">
        <f>+'帳票61_06(1)'!BO26</f>
        <v>278</v>
      </c>
      <c r="E27" s="131">
        <f t="shared" si="1"/>
        <v>97826</v>
      </c>
      <c r="F27" s="129">
        <f>+'帳票61_06(1)'!BS26</f>
        <v>97458</v>
      </c>
      <c r="G27" s="130">
        <f>+'帳票61_06(1)'!BT26</f>
        <v>89</v>
      </c>
      <c r="H27" s="131">
        <f t="shared" si="2"/>
        <v>97547</v>
      </c>
      <c r="I27" s="144">
        <f t="shared" si="3"/>
        <v>99.90773772911797</v>
      </c>
      <c r="J27" s="145">
        <f t="shared" si="0"/>
        <v>32.014388489208635</v>
      </c>
      <c r="K27" s="146">
        <f t="shared" si="0"/>
        <v>99.71479974648865</v>
      </c>
    </row>
    <row r="28" spans="1:11" ht="13.5">
      <c r="A28" s="17"/>
      <c r="B28" s="75" t="str">
        <f>+'帳票61_06(1)'!B27</f>
        <v>北中城村</v>
      </c>
      <c r="C28" s="129">
        <f>+'帳票61_06(1)'!BN27</f>
        <v>20550</v>
      </c>
      <c r="D28" s="130">
        <f>+'帳票61_06(1)'!BO27</f>
        <v>631</v>
      </c>
      <c r="E28" s="131">
        <f t="shared" si="1"/>
        <v>21181</v>
      </c>
      <c r="F28" s="129">
        <f>+'帳票61_06(1)'!BS27</f>
        <v>20283</v>
      </c>
      <c r="G28" s="130">
        <f>+'帳票61_06(1)'!BT27</f>
        <v>0</v>
      </c>
      <c r="H28" s="131">
        <f t="shared" si="2"/>
        <v>20283</v>
      </c>
      <c r="I28" s="144">
        <f t="shared" si="3"/>
        <v>98.7007299270073</v>
      </c>
      <c r="J28" s="145">
        <f t="shared" si="0"/>
        <v>0</v>
      </c>
      <c r="K28" s="146">
        <f t="shared" si="0"/>
        <v>95.7603512582031</v>
      </c>
    </row>
    <row r="29" spans="1:11" ht="13.5">
      <c r="A29" s="17"/>
      <c r="B29" s="76" t="str">
        <f>+'帳票61_06(1)'!B28</f>
        <v>中城村</v>
      </c>
      <c r="C29" s="132">
        <f>+'帳票61_06(1)'!BN28</f>
        <v>78768</v>
      </c>
      <c r="D29" s="133">
        <f>+'帳票61_06(1)'!BO28</f>
        <v>220</v>
      </c>
      <c r="E29" s="134">
        <f t="shared" si="1"/>
        <v>78988</v>
      </c>
      <c r="F29" s="132">
        <f>+'帳票61_06(1)'!BS28</f>
        <v>78768</v>
      </c>
      <c r="G29" s="133">
        <f>+'帳票61_06(1)'!BT28</f>
        <v>210</v>
      </c>
      <c r="H29" s="134">
        <f t="shared" si="2"/>
        <v>78978</v>
      </c>
      <c r="I29" s="147">
        <f t="shared" si="3"/>
        <v>100</v>
      </c>
      <c r="J29" s="148">
        <f t="shared" si="0"/>
        <v>95.45454545454545</v>
      </c>
      <c r="K29" s="149">
        <f t="shared" si="0"/>
        <v>99.987339849091</v>
      </c>
    </row>
    <row r="30" spans="1:11" ht="13.5">
      <c r="A30" s="17"/>
      <c r="B30" s="77" t="str">
        <f>+'帳票61_06(1)'!B29</f>
        <v>西原町</v>
      </c>
      <c r="C30" s="135">
        <f>+'帳票61_06(1)'!BN29</f>
        <v>149786</v>
      </c>
      <c r="D30" s="136">
        <f>+'帳票61_06(1)'!BO29</f>
        <v>3142</v>
      </c>
      <c r="E30" s="137">
        <f t="shared" si="1"/>
        <v>152928</v>
      </c>
      <c r="F30" s="135">
        <f>+'帳票61_06(1)'!BS29</f>
        <v>149399</v>
      </c>
      <c r="G30" s="136">
        <f>+'帳票61_06(1)'!BT29</f>
        <v>622</v>
      </c>
      <c r="H30" s="137">
        <f t="shared" si="2"/>
        <v>150021</v>
      </c>
      <c r="I30" s="150">
        <f t="shared" si="3"/>
        <v>99.74163139412228</v>
      </c>
      <c r="J30" s="151">
        <f t="shared" si="0"/>
        <v>19.796308084022915</v>
      </c>
      <c r="K30" s="152">
        <f t="shared" si="0"/>
        <v>98.0991054613936</v>
      </c>
    </row>
    <row r="31" spans="1:11" ht="13.5">
      <c r="A31" s="17"/>
      <c r="B31" s="75" t="str">
        <f>+'帳票61_06(1)'!B30</f>
        <v>与那原町</v>
      </c>
      <c r="C31" s="129">
        <f>+'帳票61_06(1)'!BN30</f>
        <v>40983</v>
      </c>
      <c r="D31" s="130">
        <f>+'帳票61_06(1)'!BO30</f>
        <v>217</v>
      </c>
      <c r="E31" s="131">
        <f t="shared" si="1"/>
        <v>41200</v>
      </c>
      <c r="F31" s="129">
        <f>+'帳票61_06(1)'!BS30</f>
        <v>40935</v>
      </c>
      <c r="G31" s="130">
        <f>+'帳票61_06(1)'!BT30</f>
        <v>99</v>
      </c>
      <c r="H31" s="131">
        <f t="shared" si="2"/>
        <v>41034</v>
      </c>
      <c r="I31" s="144">
        <f t="shared" si="3"/>
        <v>99.88287826659834</v>
      </c>
      <c r="J31" s="145">
        <f t="shared" si="0"/>
        <v>45.622119815668206</v>
      </c>
      <c r="K31" s="146">
        <f t="shared" si="0"/>
        <v>99.59708737864078</v>
      </c>
    </row>
    <row r="32" spans="1:11" ht="13.5">
      <c r="A32" s="17"/>
      <c r="B32" s="75" t="str">
        <f>+'帳票61_06(1)'!B31</f>
        <v>南風原町</v>
      </c>
      <c r="C32" s="129">
        <f>+'帳票61_06(1)'!BN31</f>
        <v>124415</v>
      </c>
      <c r="D32" s="130">
        <f>+'帳票61_06(1)'!BO31</f>
        <v>2067</v>
      </c>
      <c r="E32" s="131">
        <f t="shared" si="1"/>
        <v>126482</v>
      </c>
      <c r="F32" s="129">
        <f>+'帳票61_06(1)'!BS31</f>
        <v>124415</v>
      </c>
      <c r="G32" s="130">
        <f>+'帳票61_06(1)'!BT31</f>
        <v>826</v>
      </c>
      <c r="H32" s="131">
        <f t="shared" si="2"/>
        <v>125241</v>
      </c>
      <c r="I32" s="144">
        <f t="shared" si="3"/>
        <v>100</v>
      </c>
      <c r="J32" s="145">
        <f t="shared" si="0"/>
        <v>39.96129656507015</v>
      </c>
      <c r="K32" s="146">
        <f t="shared" si="0"/>
        <v>99.01883271928021</v>
      </c>
    </row>
    <row r="33" spans="1:11" ht="13.5">
      <c r="A33" s="17"/>
      <c r="B33" s="75" t="str">
        <f>+'帳票61_06(1)'!B32</f>
        <v>渡嘉敷村</v>
      </c>
      <c r="C33" s="129">
        <f>+'帳票61_06(1)'!BN32</f>
        <v>719</v>
      </c>
      <c r="D33" s="130">
        <f>+'帳票61_06(1)'!BO32</f>
        <v>0</v>
      </c>
      <c r="E33" s="131">
        <f t="shared" si="1"/>
        <v>719</v>
      </c>
      <c r="F33" s="129">
        <f>+'帳票61_06(1)'!BS32</f>
        <v>719</v>
      </c>
      <c r="G33" s="130">
        <f>+'帳票61_06(1)'!BT32</f>
        <v>0</v>
      </c>
      <c r="H33" s="131">
        <f t="shared" si="2"/>
        <v>719</v>
      </c>
      <c r="I33" s="144">
        <f t="shared" si="3"/>
        <v>100</v>
      </c>
      <c r="J33" s="145" t="str">
        <f t="shared" si="0"/>
        <v>－</v>
      </c>
      <c r="K33" s="146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+'帳票61_06(1)'!BN33</f>
        <v>241</v>
      </c>
      <c r="D34" s="133">
        <f>+'帳票61_06(1)'!BO33</f>
        <v>0</v>
      </c>
      <c r="E34" s="134">
        <f t="shared" si="1"/>
        <v>241</v>
      </c>
      <c r="F34" s="132">
        <f>+'帳票61_06(1)'!BS33</f>
        <v>241</v>
      </c>
      <c r="G34" s="133">
        <f>+'帳票61_06(1)'!BT33</f>
        <v>0</v>
      </c>
      <c r="H34" s="134">
        <f t="shared" si="2"/>
        <v>241</v>
      </c>
      <c r="I34" s="147">
        <f t="shared" si="3"/>
        <v>100</v>
      </c>
      <c r="J34" s="148" t="str">
        <f t="shared" si="0"/>
        <v>－</v>
      </c>
      <c r="K34" s="149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+'帳票61_06(1)'!BN34</f>
        <v>890</v>
      </c>
      <c r="D35" s="136">
        <f>+'帳票61_06(1)'!BO34</f>
        <v>0</v>
      </c>
      <c r="E35" s="137">
        <f t="shared" si="1"/>
        <v>890</v>
      </c>
      <c r="F35" s="135">
        <f>+'帳票61_06(1)'!BS34</f>
        <v>890</v>
      </c>
      <c r="G35" s="136">
        <f>+'帳票61_06(1)'!BT34</f>
        <v>0</v>
      </c>
      <c r="H35" s="137">
        <f t="shared" si="2"/>
        <v>890</v>
      </c>
      <c r="I35" s="150">
        <f t="shared" si="3"/>
        <v>100</v>
      </c>
      <c r="J35" s="151" t="str">
        <f t="shared" si="0"/>
        <v>－</v>
      </c>
      <c r="K35" s="152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+'帳票61_06(1)'!BN35</f>
        <v>262</v>
      </c>
      <c r="D36" s="130">
        <f>+'帳票61_06(1)'!BO35</f>
        <v>0</v>
      </c>
      <c r="E36" s="131">
        <f t="shared" si="1"/>
        <v>262</v>
      </c>
      <c r="F36" s="129">
        <f>+'帳票61_06(1)'!BS35</f>
        <v>262</v>
      </c>
      <c r="G36" s="130">
        <f>+'帳票61_06(1)'!BT35</f>
        <v>0</v>
      </c>
      <c r="H36" s="131">
        <f t="shared" si="2"/>
        <v>262</v>
      </c>
      <c r="I36" s="144">
        <f t="shared" si="3"/>
        <v>100</v>
      </c>
      <c r="J36" s="145" t="str">
        <f t="shared" si="0"/>
        <v>－</v>
      </c>
      <c r="K36" s="146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+'帳票61_06(1)'!BN36</f>
        <v>14648</v>
      </c>
      <c r="D37" s="130">
        <f>+'帳票61_06(1)'!BO36</f>
        <v>0</v>
      </c>
      <c r="E37" s="131">
        <f t="shared" si="1"/>
        <v>14648</v>
      </c>
      <c r="F37" s="129">
        <f>+'帳票61_06(1)'!BS36</f>
        <v>14648</v>
      </c>
      <c r="G37" s="130">
        <f>+'帳票61_06(1)'!BT36</f>
        <v>0</v>
      </c>
      <c r="H37" s="131">
        <f t="shared" si="2"/>
        <v>14648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+'帳票61_06(1)'!BN37</f>
        <v>8187</v>
      </c>
      <c r="D38" s="130">
        <f>+'帳票61_06(1)'!BO37</f>
        <v>0</v>
      </c>
      <c r="E38" s="131">
        <f t="shared" si="1"/>
        <v>8187</v>
      </c>
      <c r="F38" s="129">
        <f>+'帳票61_06(1)'!BS37</f>
        <v>8187</v>
      </c>
      <c r="G38" s="130">
        <f>+'帳票61_06(1)'!BT37</f>
        <v>0</v>
      </c>
      <c r="H38" s="131">
        <f t="shared" si="2"/>
        <v>8187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+'帳票61_06(1)'!BN38</f>
        <v>750</v>
      </c>
      <c r="D39" s="133">
        <f>+'帳票61_06(1)'!BO38</f>
        <v>0</v>
      </c>
      <c r="E39" s="134">
        <f t="shared" si="1"/>
        <v>750</v>
      </c>
      <c r="F39" s="132">
        <f>+'帳票61_06(1)'!BS38</f>
        <v>750</v>
      </c>
      <c r="G39" s="133">
        <f>+'帳票61_06(1)'!BT38</f>
        <v>0</v>
      </c>
      <c r="H39" s="134">
        <f t="shared" si="2"/>
        <v>750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+'帳票61_06(1)'!BN39</f>
        <v>1582</v>
      </c>
      <c r="D40" s="136">
        <f>+'帳票61_06(1)'!BO39</f>
        <v>613</v>
      </c>
      <c r="E40" s="137">
        <f t="shared" si="1"/>
        <v>2195</v>
      </c>
      <c r="F40" s="135">
        <f>+'帳票61_06(1)'!BS39</f>
        <v>1582</v>
      </c>
      <c r="G40" s="136">
        <f>+'帳票61_06(1)'!BT39</f>
        <v>0</v>
      </c>
      <c r="H40" s="137">
        <f t="shared" si="2"/>
        <v>1582</v>
      </c>
      <c r="I40" s="150">
        <f t="shared" si="3"/>
        <v>100</v>
      </c>
      <c r="J40" s="151">
        <f t="shared" si="3"/>
        <v>0</v>
      </c>
      <c r="K40" s="152">
        <f t="shared" si="3"/>
        <v>72.07289293849658</v>
      </c>
    </row>
    <row r="41" spans="1:11" ht="13.5">
      <c r="A41" s="17"/>
      <c r="B41" s="75" t="str">
        <f>+'帳票61_06(1)'!B40</f>
        <v>久米島町</v>
      </c>
      <c r="C41" s="129">
        <f>+'帳票61_06(1)'!BN40</f>
        <v>22895</v>
      </c>
      <c r="D41" s="130">
        <f>+'帳票61_06(1)'!BO40</f>
        <v>467</v>
      </c>
      <c r="E41" s="131">
        <f t="shared" si="1"/>
        <v>23362</v>
      </c>
      <c r="F41" s="129">
        <f>+'帳票61_06(1)'!BS40</f>
        <v>22852</v>
      </c>
      <c r="G41" s="130">
        <f>+'帳票61_06(1)'!BT40</f>
        <v>152</v>
      </c>
      <c r="H41" s="131">
        <f t="shared" si="2"/>
        <v>23004</v>
      </c>
      <c r="I41" s="144">
        <f t="shared" si="3"/>
        <v>99.81218606682681</v>
      </c>
      <c r="J41" s="145">
        <f t="shared" si="3"/>
        <v>32.54817987152035</v>
      </c>
      <c r="K41" s="146">
        <f t="shared" si="3"/>
        <v>98.46759695231573</v>
      </c>
    </row>
    <row r="42" spans="1:11" ht="13.5">
      <c r="A42" s="17"/>
      <c r="B42" s="75" t="str">
        <f>+'帳票61_06(1)'!B41</f>
        <v>八重瀬町</v>
      </c>
      <c r="C42" s="129">
        <f>+'帳票61_06(1)'!BN41</f>
        <v>10723</v>
      </c>
      <c r="D42" s="130">
        <f>+'帳票61_06(1)'!BO41</f>
        <v>81</v>
      </c>
      <c r="E42" s="131">
        <f t="shared" si="1"/>
        <v>10804</v>
      </c>
      <c r="F42" s="129">
        <f>+'帳票61_06(1)'!BS41</f>
        <v>10588</v>
      </c>
      <c r="G42" s="130">
        <f>+'帳票61_06(1)'!BT41</f>
        <v>0</v>
      </c>
      <c r="H42" s="131">
        <f t="shared" si="2"/>
        <v>10588</v>
      </c>
      <c r="I42" s="144">
        <f t="shared" si="3"/>
        <v>98.74102396717336</v>
      </c>
      <c r="J42" s="145">
        <f t="shared" si="3"/>
        <v>0</v>
      </c>
      <c r="K42" s="146">
        <f t="shared" si="3"/>
        <v>98.0007404664939</v>
      </c>
    </row>
    <row r="43" spans="1:11" ht="13.5">
      <c r="A43" s="17"/>
      <c r="B43" s="75" t="str">
        <f>+'帳票61_06(1)'!B42</f>
        <v>多良間村</v>
      </c>
      <c r="C43" s="129">
        <f>+'帳票61_06(1)'!BN42</f>
        <v>3090</v>
      </c>
      <c r="D43" s="130">
        <f>+'帳票61_06(1)'!BO42</f>
        <v>230</v>
      </c>
      <c r="E43" s="131">
        <f t="shared" si="1"/>
        <v>3320</v>
      </c>
      <c r="F43" s="129">
        <f>+'帳票61_06(1)'!BS42</f>
        <v>2977</v>
      </c>
      <c r="G43" s="130">
        <f>+'帳票61_06(1)'!BT42</f>
        <v>230</v>
      </c>
      <c r="H43" s="131">
        <f t="shared" si="2"/>
        <v>3207</v>
      </c>
      <c r="I43" s="144">
        <f t="shared" si="3"/>
        <v>96.34304207119742</v>
      </c>
      <c r="J43" s="145">
        <f t="shared" si="3"/>
        <v>100</v>
      </c>
      <c r="K43" s="146">
        <f t="shared" si="3"/>
        <v>96.59638554216868</v>
      </c>
    </row>
    <row r="44" spans="1:11" ht="13.5">
      <c r="A44" s="17"/>
      <c r="B44" s="76" t="str">
        <f>+'帳票61_06(1)'!B43</f>
        <v>竹富町</v>
      </c>
      <c r="C44" s="132">
        <f>+'帳票61_06(1)'!BN43</f>
        <v>3979</v>
      </c>
      <c r="D44" s="133">
        <f>+'帳票61_06(1)'!BO43</f>
        <v>1093</v>
      </c>
      <c r="E44" s="134">
        <f t="shared" si="1"/>
        <v>5072</v>
      </c>
      <c r="F44" s="132">
        <f>+'帳票61_06(1)'!BS43</f>
        <v>3724</v>
      </c>
      <c r="G44" s="133">
        <f>+'帳票61_06(1)'!BT43</f>
        <v>0</v>
      </c>
      <c r="H44" s="134">
        <f t="shared" si="2"/>
        <v>3724</v>
      </c>
      <c r="I44" s="147">
        <f t="shared" si="3"/>
        <v>93.59135461171148</v>
      </c>
      <c r="J44" s="148">
        <f t="shared" si="3"/>
        <v>0</v>
      </c>
      <c r="K44" s="149">
        <f t="shared" si="3"/>
        <v>73.42271293375394</v>
      </c>
    </row>
    <row r="45" spans="1:11" ht="14.25" thickBot="1">
      <c r="A45" s="17"/>
      <c r="B45" s="229" t="str">
        <f>+'帳票61_06(1)'!B44</f>
        <v>与那国町</v>
      </c>
      <c r="C45" s="230">
        <f>+'帳票61_06(1)'!BN44</f>
        <v>3423</v>
      </c>
      <c r="D45" s="231">
        <f>+'帳票61_06(1)'!BO44</f>
        <v>0</v>
      </c>
      <c r="E45" s="232">
        <f t="shared" si="1"/>
        <v>3423</v>
      </c>
      <c r="F45" s="230">
        <f>+'帳票61_06(1)'!BS44</f>
        <v>3423</v>
      </c>
      <c r="G45" s="231">
        <f>+'帳票61_06(1)'!BT44</f>
        <v>0</v>
      </c>
      <c r="H45" s="232">
        <f t="shared" si="2"/>
        <v>3423</v>
      </c>
      <c r="I45" s="233">
        <f t="shared" si="3"/>
        <v>100</v>
      </c>
      <c r="J45" s="234" t="str">
        <f t="shared" si="3"/>
        <v>－</v>
      </c>
      <c r="K45" s="235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6058130</v>
      </c>
      <c r="D46" s="174">
        <f t="shared" si="4"/>
        <v>116096</v>
      </c>
      <c r="E46" s="175">
        <f t="shared" si="4"/>
        <v>6174226</v>
      </c>
      <c r="F46" s="173">
        <f t="shared" si="4"/>
        <v>6020865</v>
      </c>
      <c r="G46" s="174">
        <f t="shared" si="4"/>
        <v>27849</v>
      </c>
      <c r="H46" s="175">
        <f t="shared" si="4"/>
        <v>6048714</v>
      </c>
      <c r="I46" s="176">
        <f t="shared" si="3"/>
        <v>99.3848761911679</v>
      </c>
      <c r="J46" s="177">
        <f t="shared" si="3"/>
        <v>23.987906560088206</v>
      </c>
      <c r="K46" s="178">
        <f t="shared" si="3"/>
        <v>97.96716219976399</v>
      </c>
    </row>
    <row r="47" spans="1:11" ht="14.25" thickBot="1">
      <c r="A47" s="19"/>
      <c r="B47" s="80" t="s">
        <v>66</v>
      </c>
      <c r="C47" s="138">
        <f aca="true" t="shared" si="5" ref="C47:H47">SUM(C16:C45)</f>
        <v>854497</v>
      </c>
      <c r="D47" s="139">
        <f t="shared" si="5"/>
        <v>14597</v>
      </c>
      <c r="E47" s="140">
        <f t="shared" si="5"/>
        <v>869094</v>
      </c>
      <c r="F47" s="138">
        <f t="shared" si="5"/>
        <v>852908</v>
      </c>
      <c r="G47" s="139">
        <f t="shared" si="5"/>
        <v>6147</v>
      </c>
      <c r="H47" s="140">
        <f t="shared" si="5"/>
        <v>859055</v>
      </c>
      <c r="I47" s="153">
        <f t="shared" si="3"/>
        <v>99.81404264731181</v>
      </c>
      <c r="J47" s="167">
        <f t="shared" si="3"/>
        <v>42.11139275193533</v>
      </c>
      <c r="K47" s="154">
        <f t="shared" si="3"/>
        <v>98.84488904537369</v>
      </c>
    </row>
    <row r="48" spans="2:11" ht="14.25" thickBot="1">
      <c r="B48" s="82" t="s">
        <v>130</v>
      </c>
      <c r="C48" s="156">
        <f aca="true" t="shared" si="6" ref="C48:H48">SUM(C46:C47)</f>
        <v>6912627</v>
      </c>
      <c r="D48" s="157">
        <f t="shared" si="6"/>
        <v>130693</v>
      </c>
      <c r="E48" s="158">
        <f t="shared" si="6"/>
        <v>7043320</v>
      </c>
      <c r="F48" s="156">
        <f t="shared" si="6"/>
        <v>6873773</v>
      </c>
      <c r="G48" s="157">
        <f t="shared" si="6"/>
        <v>33996</v>
      </c>
      <c r="H48" s="158">
        <f t="shared" si="6"/>
        <v>6907769</v>
      </c>
      <c r="I48" s="159">
        <f t="shared" si="3"/>
        <v>99.43792714405102</v>
      </c>
      <c r="J48" s="172">
        <f t="shared" si="3"/>
        <v>26.012104703388854</v>
      </c>
      <c r="K48" s="160">
        <f t="shared" si="3"/>
        <v>98.07546725123947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72</v>
      </c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5"/>
      <c r="B5" s="74" t="str">
        <f>+'帳票61_06(1)'!B4</f>
        <v>那覇市</v>
      </c>
      <c r="C5" s="121">
        <f>SUM('(ｲ)純固定資産税'!C5+'(ﾛ)交納付金'!C5)</f>
        <v>19181431</v>
      </c>
      <c r="D5" s="122">
        <f>SUM('(ｲ)純固定資産税'!D5+'(ﾛ)交納付金'!D5)</f>
        <v>2137264</v>
      </c>
      <c r="E5" s="123">
        <f>SUM(C5:D5)</f>
        <v>21318695</v>
      </c>
      <c r="F5" s="121">
        <f>SUM('(ｲ)純固定資産税'!F5+'(ﾛ)交納付金'!F5)</f>
        <v>18531106</v>
      </c>
      <c r="G5" s="122">
        <f>SUM('(ｲ)純固定資産税'!G5+'(ﾛ)交納付金'!G5)</f>
        <v>638918</v>
      </c>
      <c r="H5" s="123">
        <f>SUM(F5:G5)</f>
        <v>19170024</v>
      </c>
      <c r="I5" s="124">
        <f>IF(C5=0,"－",(F5/C5)*100)</f>
        <v>96.60961166036049</v>
      </c>
      <c r="J5" s="242">
        <f aca="true" t="shared" si="0" ref="J5:K36">IF(D5=0,"－",(G5/D5)*100)</f>
        <v>29.894201184317893</v>
      </c>
      <c r="K5" s="125">
        <f>IF(E5=0,"－",(H5/E5)*100)</f>
        <v>89.92118889078343</v>
      </c>
    </row>
    <row r="6" spans="1:11" ht="13.5">
      <c r="A6" s="5"/>
      <c r="B6" s="75" t="str">
        <f>+'帳票61_06(1)'!B5</f>
        <v>宜野湾市</v>
      </c>
      <c r="C6" s="89">
        <f>SUM('(ｲ)純固定資産税'!C6+'(ﾛ)交納付金'!C6)</f>
        <v>4419383</v>
      </c>
      <c r="D6" s="90">
        <f>SUM('(ｲ)純固定資産税'!D6+'(ﾛ)交納付金'!D6)</f>
        <v>726223</v>
      </c>
      <c r="E6" s="91">
        <f aca="true" t="shared" si="1" ref="E6:E40">SUM(C6:D6)</f>
        <v>5145606</v>
      </c>
      <c r="F6" s="89">
        <f>SUM('(ｲ)純固定資産税'!F6+'(ﾛ)交納付金'!F6)</f>
        <v>4179910</v>
      </c>
      <c r="G6" s="90">
        <f>SUM('(ｲ)純固定資産税'!G6+'(ﾛ)交納付金'!G6)</f>
        <v>213425</v>
      </c>
      <c r="H6" s="91">
        <f aca="true" t="shared" si="2" ref="H6:H40">SUM(F6:G6)</f>
        <v>4393335</v>
      </c>
      <c r="I6" s="109">
        <f aca="true" t="shared" si="3" ref="I6:K48">IF(C6=0,"－",(F6/C6)*100)</f>
        <v>94.58130241257659</v>
      </c>
      <c r="J6" s="155">
        <f t="shared" si="0"/>
        <v>29.388355918223464</v>
      </c>
      <c r="K6" s="110">
        <f t="shared" si="0"/>
        <v>85.38032255092986</v>
      </c>
    </row>
    <row r="7" spans="1:11" ht="13.5">
      <c r="A7" s="5"/>
      <c r="B7" s="75" t="str">
        <f>+'帳票61_06(1)'!B6</f>
        <v>石垣市</v>
      </c>
      <c r="C7" s="89">
        <f>SUM('(ｲ)純固定資産税'!C7+'(ﾛ)交納付金'!C7)</f>
        <v>2301667</v>
      </c>
      <c r="D7" s="90">
        <f>SUM('(ｲ)純固定資産税'!D7+'(ﾛ)交納付金'!D7)</f>
        <v>423124</v>
      </c>
      <c r="E7" s="91">
        <f t="shared" si="1"/>
        <v>2724791</v>
      </c>
      <c r="F7" s="89">
        <f>SUM('(ｲ)純固定資産税'!F7+'(ﾛ)交納付金'!F7)</f>
        <v>2173477</v>
      </c>
      <c r="G7" s="90">
        <f>SUM('(ｲ)純固定資産税'!G7+'(ﾛ)交納付金'!G7)</f>
        <v>122942</v>
      </c>
      <c r="H7" s="91">
        <f t="shared" si="2"/>
        <v>2296419</v>
      </c>
      <c r="I7" s="109">
        <f t="shared" si="3"/>
        <v>94.43055837356142</v>
      </c>
      <c r="J7" s="155">
        <f t="shared" si="0"/>
        <v>29.05578506537091</v>
      </c>
      <c r="K7" s="110">
        <f t="shared" si="0"/>
        <v>84.27872082666157</v>
      </c>
    </row>
    <row r="8" spans="1:11" ht="13.5">
      <c r="A8" s="5"/>
      <c r="B8" s="75" t="str">
        <f>+'帳票61_06(1)'!B7</f>
        <v>浦添市</v>
      </c>
      <c r="C8" s="89">
        <f>SUM('(ｲ)純固定資産税'!C8+'(ﾛ)交納付金'!C8)</f>
        <v>6124485</v>
      </c>
      <c r="D8" s="90">
        <f>SUM('(ｲ)純固定資産税'!D8+'(ﾛ)交納付金'!D8)</f>
        <v>457466</v>
      </c>
      <c r="E8" s="91">
        <f t="shared" si="1"/>
        <v>6581951</v>
      </c>
      <c r="F8" s="89">
        <f>SUM('(ｲ)純固定資産税'!F8+'(ﾛ)交納付金'!F8)</f>
        <v>5970703</v>
      </c>
      <c r="G8" s="90">
        <f>SUM('(ｲ)純固定資産税'!G8+'(ﾛ)交納付金'!G8)</f>
        <v>153842</v>
      </c>
      <c r="H8" s="91">
        <f t="shared" si="2"/>
        <v>6124545</v>
      </c>
      <c r="I8" s="109">
        <f t="shared" si="3"/>
        <v>97.4890623456503</v>
      </c>
      <c r="J8" s="155">
        <f t="shared" si="0"/>
        <v>33.6291658833662</v>
      </c>
      <c r="K8" s="110">
        <f t="shared" si="0"/>
        <v>93.05060156175577</v>
      </c>
    </row>
    <row r="9" spans="1:11" ht="13.5">
      <c r="A9" s="5"/>
      <c r="B9" s="76" t="str">
        <f>+'帳票61_06(1)'!B8</f>
        <v>名護市</v>
      </c>
      <c r="C9" s="92">
        <f>SUM('(ｲ)純固定資産税'!C9+'(ﾛ)交納付金'!C9)</f>
        <v>2915476</v>
      </c>
      <c r="D9" s="93">
        <f>SUM('(ｲ)純固定資産税'!D9+'(ﾛ)交納付金'!D9)</f>
        <v>665920</v>
      </c>
      <c r="E9" s="94">
        <f t="shared" si="1"/>
        <v>3581396</v>
      </c>
      <c r="F9" s="92">
        <f>SUM('(ｲ)純固定資産税'!F9+'(ﾛ)交納付金'!F9)</f>
        <v>2761449</v>
      </c>
      <c r="G9" s="93">
        <f>SUM('(ｲ)純固定資産税'!G9+'(ﾛ)交納付金'!G9)</f>
        <v>161008</v>
      </c>
      <c r="H9" s="94">
        <f t="shared" si="2"/>
        <v>2922457</v>
      </c>
      <c r="I9" s="111">
        <f t="shared" si="3"/>
        <v>94.71691758052543</v>
      </c>
      <c r="J9" s="204">
        <f t="shared" si="0"/>
        <v>24.17827967323402</v>
      </c>
      <c r="K9" s="112">
        <f t="shared" si="0"/>
        <v>81.60105724136622</v>
      </c>
    </row>
    <row r="10" spans="1:11" ht="13.5">
      <c r="A10" s="5"/>
      <c r="B10" s="77" t="str">
        <f>+'帳票61_06(1)'!B9</f>
        <v>糸満市</v>
      </c>
      <c r="C10" s="95">
        <f>SUM('(ｲ)純固定資産税'!C10+'(ﾛ)交納付金'!C10)</f>
        <v>2290695</v>
      </c>
      <c r="D10" s="96">
        <f>SUM('(ｲ)純固定資産税'!D10+'(ﾛ)交納付金'!D10)</f>
        <v>339604</v>
      </c>
      <c r="E10" s="97">
        <f t="shared" si="1"/>
        <v>2630299</v>
      </c>
      <c r="F10" s="95">
        <f>SUM('(ｲ)純固定資産税'!F10+'(ﾛ)交納付金'!F10)</f>
        <v>2167725</v>
      </c>
      <c r="G10" s="96">
        <f>SUM('(ｲ)純固定資産税'!G10+'(ﾛ)交納付金'!G10)</f>
        <v>118978</v>
      </c>
      <c r="H10" s="97">
        <f t="shared" si="2"/>
        <v>2286703</v>
      </c>
      <c r="I10" s="113">
        <f t="shared" si="3"/>
        <v>94.63176022997388</v>
      </c>
      <c r="J10" s="207">
        <f t="shared" si="0"/>
        <v>35.03433410678319</v>
      </c>
      <c r="K10" s="114">
        <f t="shared" si="0"/>
        <v>86.9369984172902</v>
      </c>
    </row>
    <row r="11" spans="1:11" ht="13.5">
      <c r="A11" s="5"/>
      <c r="B11" s="75" t="str">
        <f>+'帳票61_06(1)'!B10</f>
        <v>沖縄市</v>
      </c>
      <c r="C11" s="89">
        <f>SUM('(ｲ)純固定資産税'!C11+'(ﾛ)交納付金'!C11)</f>
        <v>6589682</v>
      </c>
      <c r="D11" s="90">
        <f>SUM('(ｲ)純固定資産税'!D11+'(ﾛ)交納付金'!D11)</f>
        <v>1442530</v>
      </c>
      <c r="E11" s="91">
        <f t="shared" si="1"/>
        <v>8032212</v>
      </c>
      <c r="F11" s="89">
        <f>SUM('(ｲ)純固定資産税'!F11+'(ﾛ)交納付金'!F11)</f>
        <v>6207812</v>
      </c>
      <c r="G11" s="90">
        <f>SUM('(ｲ)純固定資産税'!G11+'(ﾛ)交納付金'!G11)</f>
        <v>300691</v>
      </c>
      <c r="H11" s="91">
        <f t="shared" si="2"/>
        <v>6508503</v>
      </c>
      <c r="I11" s="109">
        <f t="shared" si="3"/>
        <v>94.20503144157792</v>
      </c>
      <c r="J11" s="155">
        <f t="shared" si="0"/>
        <v>20.84469647078397</v>
      </c>
      <c r="K11" s="110">
        <f t="shared" si="0"/>
        <v>81.03002012397084</v>
      </c>
    </row>
    <row r="12" spans="1:11" ht="13.5">
      <c r="A12" s="5"/>
      <c r="B12" s="75" t="str">
        <f>+'帳票61_06(1)'!B11</f>
        <v>豊見城市</v>
      </c>
      <c r="C12" s="89">
        <f>SUM('(ｲ)純固定資産税'!C12+'(ﾛ)交納付金'!C12)</f>
        <v>2192460</v>
      </c>
      <c r="D12" s="90">
        <f>SUM('(ｲ)純固定資産税'!D12+'(ﾛ)交納付金'!D12)</f>
        <v>326050</v>
      </c>
      <c r="E12" s="91">
        <f t="shared" si="1"/>
        <v>2518510</v>
      </c>
      <c r="F12" s="89">
        <f>SUM('(ｲ)純固定資産税'!F12+'(ﾛ)交納付金'!F12)</f>
        <v>2096966</v>
      </c>
      <c r="G12" s="90">
        <f>SUM('(ｲ)純固定資産税'!G12+'(ﾛ)交納付金'!G12)</f>
        <v>85827</v>
      </c>
      <c r="H12" s="91">
        <f t="shared" si="2"/>
        <v>2182793</v>
      </c>
      <c r="I12" s="109">
        <f t="shared" si="3"/>
        <v>95.64443593041607</v>
      </c>
      <c r="J12" s="155">
        <f t="shared" si="0"/>
        <v>26.32326330317436</v>
      </c>
      <c r="K12" s="110">
        <f t="shared" si="0"/>
        <v>86.67001520740439</v>
      </c>
    </row>
    <row r="13" spans="1:11" ht="13.5">
      <c r="A13" s="5"/>
      <c r="B13" s="75" t="str">
        <f>+'帳票61_06(1)'!B12</f>
        <v>うるま市</v>
      </c>
      <c r="C13" s="89">
        <f>SUM('(ｲ)純固定資産税'!C13+'(ﾛ)交納付金'!C13)</f>
        <v>5134913</v>
      </c>
      <c r="D13" s="90">
        <f>SUM('(ｲ)純固定資産税'!D13+'(ﾛ)交納付金'!D13)</f>
        <v>1087799</v>
      </c>
      <c r="E13" s="91">
        <f t="shared" si="1"/>
        <v>6222712</v>
      </c>
      <c r="F13" s="89">
        <f>SUM('(ｲ)純固定資産税'!F13+'(ﾛ)交納付金'!F13)</f>
        <v>4798350</v>
      </c>
      <c r="G13" s="90">
        <f>SUM('(ｲ)純固定資産税'!G13+'(ﾛ)交納付金'!G13)</f>
        <v>335739</v>
      </c>
      <c r="H13" s="91">
        <f t="shared" si="2"/>
        <v>5134089</v>
      </c>
      <c r="I13" s="109">
        <f t="shared" si="3"/>
        <v>93.44559489128638</v>
      </c>
      <c r="J13" s="155">
        <f t="shared" si="0"/>
        <v>30.864065879817872</v>
      </c>
      <c r="K13" s="110">
        <f t="shared" si="0"/>
        <v>82.50565026952879</v>
      </c>
    </row>
    <row r="14" spans="1:11" ht="13.5">
      <c r="A14" s="5"/>
      <c r="B14" s="76" t="str">
        <f>+'帳票61_06(1)'!B13</f>
        <v>宮古島市</v>
      </c>
      <c r="C14" s="92">
        <f>SUM('(ｲ)純固定資産税'!C14+'(ﾛ)交納付金'!C14)</f>
        <v>2322818</v>
      </c>
      <c r="D14" s="93">
        <f>SUM('(ｲ)純固定資産税'!D14+'(ﾛ)交納付金'!D14)</f>
        <v>540793</v>
      </c>
      <c r="E14" s="94">
        <f t="shared" si="1"/>
        <v>2863611</v>
      </c>
      <c r="F14" s="92">
        <f>SUM('(ｲ)純固定資産税'!F14+'(ﾛ)交納付金'!F14)</f>
        <v>2191451</v>
      </c>
      <c r="G14" s="93">
        <f>SUM('(ｲ)純固定資産税'!G14+'(ﾛ)交納付金'!G14)</f>
        <v>116734</v>
      </c>
      <c r="H14" s="94">
        <f t="shared" si="2"/>
        <v>2308185</v>
      </c>
      <c r="I14" s="111">
        <f t="shared" si="3"/>
        <v>94.34449879413712</v>
      </c>
      <c r="J14" s="204">
        <f t="shared" si="0"/>
        <v>21.585708394894166</v>
      </c>
      <c r="K14" s="112">
        <f t="shared" si="0"/>
        <v>80.60399963542534</v>
      </c>
    </row>
    <row r="15" spans="1:11" ht="13.5">
      <c r="A15" s="5"/>
      <c r="B15" s="77" t="str">
        <f>+'帳票61_06(1)'!B14</f>
        <v>南城市</v>
      </c>
      <c r="C15" s="95">
        <f>SUM('(ｲ)純固定資産税'!C15+'(ﾛ)交納付金'!C15)</f>
        <v>1242947</v>
      </c>
      <c r="D15" s="96">
        <f>SUM('(ｲ)純固定資産税'!D15+'(ﾛ)交納付金'!D15)</f>
        <v>217667</v>
      </c>
      <c r="E15" s="97">
        <f t="shared" si="1"/>
        <v>1460614</v>
      </c>
      <c r="F15" s="95">
        <f>SUM('(ｲ)純固定資産税'!F15+'(ﾛ)交納付金'!F15)</f>
        <v>1178394</v>
      </c>
      <c r="G15" s="96">
        <f>SUM('(ｲ)純固定資産税'!G15+'(ﾛ)交納付金'!G15)</f>
        <v>47712</v>
      </c>
      <c r="H15" s="97">
        <f t="shared" si="2"/>
        <v>1226106</v>
      </c>
      <c r="I15" s="113">
        <f t="shared" si="3"/>
        <v>94.80645594703554</v>
      </c>
      <c r="J15" s="207">
        <f t="shared" si="0"/>
        <v>21.919721409308714</v>
      </c>
      <c r="K15" s="114">
        <f t="shared" si="0"/>
        <v>83.94456030135272</v>
      </c>
    </row>
    <row r="16" spans="1:11" ht="13.5">
      <c r="A16" s="5"/>
      <c r="B16" s="78" t="str">
        <f>+'帳票61_06(1)'!B15</f>
        <v>国頭村</v>
      </c>
      <c r="C16" s="86">
        <f>SUM('(ｲ)純固定資産税'!C16+'(ﾛ)交納付金'!C16)</f>
        <v>484183</v>
      </c>
      <c r="D16" s="87">
        <f>SUM('(ｲ)純固定資産税'!D16+'(ﾛ)交納付金'!D16)</f>
        <v>43539</v>
      </c>
      <c r="E16" s="88">
        <f t="shared" si="1"/>
        <v>527722</v>
      </c>
      <c r="F16" s="86">
        <f>SUM('(ｲ)純固定資産税'!F16+'(ﾛ)交納付金'!F16)</f>
        <v>470369</v>
      </c>
      <c r="G16" s="87">
        <f>SUM('(ｲ)純固定資産税'!G16+'(ﾛ)交納付金'!G16)</f>
        <v>5868</v>
      </c>
      <c r="H16" s="88">
        <f t="shared" si="2"/>
        <v>476237</v>
      </c>
      <c r="I16" s="107">
        <f t="shared" si="3"/>
        <v>97.14694650576332</v>
      </c>
      <c r="J16" s="210">
        <f t="shared" si="0"/>
        <v>13.477571832150486</v>
      </c>
      <c r="K16" s="108">
        <f t="shared" si="0"/>
        <v>90.24391630441787</v>
      </c>
    </row>
    <row r="17" spans="1:11" ht="13.5">
      <c r="A17" s="5"/>
      <c r="B17" s="75" t="str">
        <f>+'帳票61_06(1)'!B16</f>
        <v>大宜味村</v>
      </c>
      <c r="C17" s="89">
        <f>SUM('(ｲ)純固定資産税'!C17+'(ﾛ)交納付金'!C17)</f>
        <v>99768</v>
      </c>
      <c r="D17" s="90">
        <f>SUM('(ｲ)純固定資産税'!D17+'(ﾛ)交納付金'!D17)</f>
        <v>23096</v>
      </c>
      <c r="E17" s="91">
        <f t="shared" si="1"/>
        <v>122864</v>
      </c>
      <c r="F17" s="89">
        <f>SUM('(ｲ)純固定資産税'!F17+'(ﾛ)交納付金'!F17)</f>
        <v>95028</v>
      </c>
      <c r="G17" s="90">
        <f>SUM('(ｲ)純固定資産税'!G17+'(ﾛ)交納付金'!G17)</f>
        <v>7058</v>
      </c>
      <c r="H17" s="91">
        <f t="shared" si="2"/>
        <v>102086</v>
      </c>
      <c r="I17" s="109">
        <f t="shared" si="3"/>
        <v>95.24897762809718</v>
      </c>
      <c r="J17" s="155">
        <f t="shared" si="0"/>
        <v>30.55940422583997</v>
      </c>
      <c r="K17" s="110">
        <f t="shared" si="0"/>
        <v>83.08861830967574</v>
      </c>
    </row>
    <row r="18" spans="1:11" ht="13.5">
      <c r="A18" s="5"/>
      <c r="B18" s="75" t="str">
        <f>+'帳票61_06(1)'!B17</f>
        <v>東村</v>
      </c>
      <c r="C18" s="89">
        <f>SUM('(ｲ)純固定資産税'!C18+'(ﾛ)交納付金'!C18)</f>
        <v>157648</v>
      </c>
      <c r="D18" s="90">
        <f>SUM('(ｲ)純固定資産税'!D18+'(ﾛ)交納付金'!D18)</f>
        <v>11618</v>
      </c>
      <c r="E18" s="91">
        <f t="shared" si="1"/>
        <v>169266</v>
      </c>
      <c r="F18" s="89">
        <f>SUM('(ｲ)純固定資産税'!F18+'(ﾛ)交納付金'!F18)</f>
        <v>154170</v>
      </c>
      <c r="G18" s="90">
        <f>SUM('(ｲ)純固定資産税'!G18+'(ﾛ)交納付金'!G18)</f>
        <v>810</v>
      </c>
      <c r="H18" s="91">
        <f t="shared" si="2"/>
        <v>154980</v>
      </c>
      <c r="I18" s="109">
        <f t="shared" si="3"/>
        <v>97.79381914137826</v>
      </c>
      <c r="J18" s="155">
        <f t="shared" si="0"/>
        <v>6.971940092959201</v>
      </c>
      <c r="K18" s="110">
        <f t="shared" si="0"/>
        <v>91.56002977561943</v>
      </c>
    </row>
    <row r="19" spans="1:11" ht="13.5">
      <c r="A19" s="5"/>
      <c r="B19" s="76" t="str">
        <f>+'帳票61_06(1)'!B18</f>
        <v>今帰仁村</v>
      </c>
      <c r="C19" s="92">
        <f>SUM('(ｲ)純固定資産税'!C19+'(ﾛ)交納付金'!C19)</f>
        <v>264179</v>
      </c>
      <c r="D19" s="93">
        <f>SUM('(ｲ)純固定資産税'!D19+'(ﾛ)交納付金'!D19)</f>
        <v>45614</v>
      </c>
      <c r="E19" s="94">
        <f t="shared" si="1"/>
        <v>309793</v>
      </c>
      <c r="F19" s="92">
        <f>SUM('(ｲ)純固定資産税'!F19+'(ﾛ)交納付金'!F19)</f>
        <v>250443</v>
      </c>
      <c r="G19" s="93">
        <f>SUM('(ｲ)純固定資産税'!G19+'(ﾛ)交納付金'!G19)</f>
        <v>4648</v>
      </c>
      <c r="H19" s="94">
        <f t="shared" si="2"/>
        <v>255091</v>
      </c>
      <c r="I19" s="111">
        <f t="shared" si="3"/>
        <v>94.80049511883988</v>
      </c>
      <c r="J19" s="204">
        <f t="shared" si="0"/>
        <v>10.18985399219538</v>
      </c>
      <c r="K19" s="112">
        <f t="shared" si="0"/>
        <v>82.342402830277</v>
      </c>
    </row>
    <row r="20" spans="1:11" ht="13.5">
      <c r="A20" s="5"/>
      <c r="B20" s="77" t="str">
        <f>+'帳票61_06(1)'!B19</f>
        <v>本部町</v>
      </c>
      <c r="C20" s="95">
        <f>SUM('(ｲ)純固定資産税'!C20+'(ﾛ)交納付金'!C20)</f>
        <v>448635</v>
      </c>
      <c r="D20" s="96">
        <f>SUM('(ｲ)純固定資産税'!D20+'(ﾛ)交納付金'!D20)</f>
        <v>149767</v>
      </c>
      <c r="E20" s="97">
        <f t="shared" si="1"/>
        <v>598402</v>
      </c>
      <c r="F20" s="95">
        <f>SUM('(ｲ)純固定資産税'!F20+'(ﾛ)交納付金'!F20)</f>
        <v>421838</v>
      </c>
      <c r="G20" s="96">
        <f>SUM('(ｲ)純固定資産税'!G20+'(ﾛ)交納付金'!G20)</f>
        <v>18665</v>
      </c>
      <c r="H20" s="97">
        <f t="shared" si="2"/>
        <v>440503</v>
      </c>
      <c r="I20" s="113">
        <f t="shared" si="3"/>
        <v>94.02699298984697</v>
      </c>
      <c r="J20" s="207">
        <f t="shared" si="0"/>
        <v>12.462692048315049</v>
      </c>
      <c r="K20" s="114">
        <f t="shared" si="0"/>
        <v>73.61322321783685</v>
      </c>
    </row>
    <row r="21" spans="1:11" ht="13.5">
      <c r="A21" s="5"/>
      <c r="B21" s="75" t="str">
        <f>+'帳票61_06(1)'!B20</f>
        <v>恩納村</v>
      </c>
      <c r="C21" s="89">
        <f>SUM('(ｲ)純固定資産税'!C21+'(ﾛ)交納付金'!C21)</f>
        <v>822791</v>
      </c>
      <c r="D21" s="90">
        <f>SUM('(ｲ)純固定資産税'!D21+'(ﾛ)交納付金'!D21)</f>
        <v>82399</v>
      </c>
      <c r="E21" s="91">
        <f t="shared" si="1"/>
        <v>905190</v>
      </c>
      <c r="F21" s="89">
        <f>SUM('(ｲ)純固定資産税'!F21+'(ﾛ)交納付金'!F21)</f>
        <v>798494</v>
      </c>
      <c r="G21" s="90">
        <f>SUM('(ｲ)純固定資産税'!G21+'(ﾛ)交納付金'!G21)</f>
        <v>30807</v>
      </c>
      <c r="H21" s="91">
        <f t="shared" si="2"/>
        <v>829301</v>
      </c>
      <c r="I21" s="109">
        <f t="shared" si="3"/>
        <v>97.04700221562949</v>
      </c>
      <c r="J21" s="155">
        <f t="shared" si="0"/>
        <v>37.38758965521426</v>
      </c>
      <c r="K21" s="110">
        <f t="shared" si="0"/>
        <v>91.61623526552437</v>
      </c>
    </row>
    <row r="22" spans="1:11" ht="13.5">
      <c r="A22" s="5"/>
      <c r="B22" s="75" t="str">
        <f>+'帳票61_06(1)'!B21</f>
        <v>宜野座村</v>
      </c>
      <c r="C22" s="89">
        <f>SUM('(ｲ)純固定資産税'!C22+'(ﾛ)交納付金'!C22)</f>
        <v>339837</v>
      </c>
      <c r="D22" s="90">
        <f>SUM('(ｲ)純固定資産税'!D22+'(ﾛ)交納付金'!D22)</f>
        <v>31806</v>
      </c>
      <c r="E22" s="91">
        <f t="shared" si="1"/>
        <v>371643</v>
      </c>
      <c r="F22" s="89">
        <f>SUM('(ｲ)純固定資産税'!F22+'(ﾛ)交納付金'!F22)</f>
        <v>331049</v>
      </c>
      <c r="G22" s="90">
        <f>SUM('(ｲ)純固定資産税'!G22+'(ﾛ)交納付金'!G22)</f>
        <v>10526</v>
      </c>
      <c r="H22" s="91">
        <f t="shared" si="2"/>
        <v>341575</v>
      </c>
      <c r="I22" s="109">
        <f t="shared" si="3"/>
        <v>97.41405438489629</v>
      </c>
      <c r="J22" s="155">
        <f t="shared" si="0"/>
        <v>33.09438470728793</v>
      </c>
      <c r="K22" s="110">
        <f t="shared" si="0"/>
        <v>91.90943997330771</v>
      </c>
    </row>
    <row r="23" spans="1:11" ht="13.5">
      <c r="A23" s="5"/>
      <c r="B23" s="75" t="str">
        <f>+'帳票61_06(1)'!B22</f>
        <v>金武町</v>
      </c>
      <c r="C23" s="89">
        <f>SUM('(ｲ)純固定資産税'!C23+'(ﾛ)交納付金'!C23)</f>
        <v>779989</v>
      </c>
      <c r="D23" s="90">
        <f>SUM('(ｲ)純固定資産税'!D23+'(ﾛ)交納付金'!D23)</f>
        <v>187422</v>
      </c>
      <c r="E23" s="91">
        <f t="shared" si="1"/>
        <v>967411</v>
      </c>
      <c r="F23" s="89">
        <f>SUM('(ｲ)純固定資産税'!F23+'(ﾛ)交納付金'!F23)</f>
        <v>749432</v>
      </c>
      <c r="G23" s="90">
        <f>SUM('(ｲ)純固定資産税'!G23+'(ﾛ)交納付金'!G23)</f>
        <v>52399</v>
      </c>
      <c r="H23" s="91">
        <f t="shared" si="2"/>
        <v>801831</v>
      </c>
      <c r="I23" s="109">
        <f t="shared" si="3"/>
        <v>96.08238064895787</v>
      </c>
      <c r="J23" s="155">
        <f t="shared" si="0"/>
        <v>27.957763763058768</v>
      </c>
      <c r="K23" s="110">
        <f t="shared" si="0"/>
        <v>82.88421363825717</v>
      </c>
    </row>
    <row r="24" spans="1:11" ht="13.5">
      <c r="A24" s="5"/>
      <c r="B24" s="76" t="str">
        <f>+'帳票61_06(1)'!B23</f>
        <v>伊江村</v>
      </c>
      <c r="C24" s="92">
        <f>SUM('(ｲ)純固定資産税'!C24+'(ﾛ)交納付金'!C24)</f>
        <v>152932</v>
      </c>
      <c r="D24" s="93">
        <f>SUM('(ｲ)純固定資産税'!D24+'(ﾛ)交納付金'!D24)</f>
        <v>19095</v>
      </c>
      <c r="E24" s="94">
        <f t="shared" si="1"/>
        <v>172027</v>
      </c>
      <c r="F24" s="92">
        <f>SUM('(ｲ)純固定資産税'!F24+'(ﾛ)交納付金'!F24)</f>
        <v>148590</v>
      </c>
      <c r="G24" s="93">
        <f>SUM('(ｲ)純固定資産税'!G24+'(ﾛ)交納付金'!G24)</f>
        <v>1302</v>
      </c>
      <c r="H24" s="94">
        <f t="shared" si="2"/>
        <v>149892</v>
      </c>
      <c r="I24" s="111">
        <f t="shared" si="3"/>
        <v>97.16082964977899</v>
      </c>
      <c r="J24" s="204">
        <f t="shared" si="0"/>
        <v>6.818538884524744</v>
      </c>
      <c r="K24" s="112">
        <f t="shared" si="0"/>
        <v>87.13283379934545</v>
      </c>
    </row>
    <row r="25" spans="1:11" ht="13.5">
      <c r="A25" s="5"/>
      <c r="B25" s="77" t="str">
        <f>+'帳票61_06(1)'!B24</f>
        <v>読谷村</v>
      </c>
      <c r="C25" s="95">
        <f>SUM('(ｲ)純固定資産税'!C25+'(ﾛ)交納付金'!C25)</f>
        <v>1624576</v>
      </c>
      <c r="D25" s="96">
        <f>SUM('(ｲ)純固定資産税'!D25+'(ﾛ)交納付金'!D25)</f>
        <v>255031</v>
      </c>
      <c r="E25" s="97">
        <f t="shared" si="1"/>
        <v>1879607</v>
      </c>
      <c r="F25" s="95">
        <f>SUM('(ｲ)純固定資産税'!F25+'(ﾛ)交納付金'!F25)</f>
        <v>1534102</v>
      </c>
      <c r="G25" s="96">
        <f>SUM('(ｲ)純固定資産税'!G25+'(ﾛ)交納付金'!G25)</f>
        <v>64182</v>
      </c>
      <c r="H25" s="97">
        <f t="shared" si="2"/>
        <v>1598284</v>
      </c>
      <c r="I25" s="113">
        <f t="shared" si="3"/>
        <v>94.43091612826979</v>
      </c>
      <c r="J25" s="207">
        <f t="shared" si="0"/>
        <v>25.16635232579569</v>
      </c>
      <c r="K25" s="114">
        <f t="shared" si="0"/>
        <v>85.03288187371083</v>
      </c>
    </row>
    <row r="26" spans="1:11" ht="13.5">
      <c r="A26" s="5"/>
      <c r="B26" s="75" t="str">
        <f>+'帳票61_06(1)'!B25</f>
        <v>嘉手納町</v>
      </c>
      <c r="C26" s="89">
        <f>SUM('(ｲ)純固定資産税'!C26+'(ﾛ)交納付金'!C26)</f>
        <v>1062242</v>
      </c>
      <c r="D26" s="90">
        <f>SUM('(ｲ)純固定資産税'!D26+'(ﾛ)交納付金'!D26)</f>
        <v>84114</v>
      </c>
      <c r="E26" s="91">
        <f t="shared" si="1"/>
        <v>1146356</v>
      </c>
      <c r="F26" s="89">
        <f>SUM('(ｲ)純固定資産税'!F26+'(ﾛ)交納付金'!F26)</f>
        <v>1028272</v>
      </c>
      <c r="G26" s="90">
        <f>SUM('(ｲ)純固定資産税'!G26+'(ﾛ)交納付金'!G26)</f>
        <v>28719</v>
      </c>
      <c r="H26" s="91">
        <f t="shared" si="2"/>
        <v>1056991</v>
      </c>
      <c r="I26" s="109">
        <f t="shared" si="3"/>
        <v>96.80204699117527</v>
      </c>
      <c r="J26" s="155">
        <f t="shared" si="0"/>
        <v>34.14294885512519</v>
      </c>
      <c r="K26" s="110">
        <f t="shared" si="0"/>
        <v>92.20442864171339</v>
      </c>
    </row>
    <row r="27" spans="1:11" ht="13.5">
      <c r="A27" s="5"/>
      <c r="B27" s="75" t="str">
        <f>+'帳票61_06(1)'!B26</f>
        <v>北谷町</v>
      </c>
      <c r="C27" s="89">
        <f>SUM('(ｲ)純固定資産税'!C27+'(ﾛ)交納付金'!C27)</f>
        <v>2129405</v>
      </c>
      <c r="D27" s="90">
        <f>SUM('(ｲ)純固定資産税'!D27+'(ﾛ)交納付金'!D27)</f>
        <v>296823</v>
      </c>
      <c r="E27" s="91">
        <f t="shared" si="1"/>
        <v>2426228</v>
      </c>
      <c r="F27" s="89">
        <f>SUM('(ｲ)純固定資産税'!F27+'(ﾛ)交納付金'!F27)</f>
        <v>2039602</v>
      </c>
      <c r="G27" s="90">
        <f>SUM('(ｲ)純固定資産税'!G27+'(ﾛ)交納付金'!G27)</f>
        <v>77549</v>
      </c>
      <c r="H27" s="91">
        <f t="shared" si="2"/>
        <v>2117151</v>
      </c>
      <c r="I27" s="109">
        <f t="shared" si="3"/>
        <v>95.78271864675814</v>
      </c>
      <c r="J27" s="155">
        <f t="shared" si="0"/>
        <v>26.126344656579846</v>
      </c>
      <c r="K27" s="110">
        <f t="shared" si="0"/>
        <v>87.26100762170745</v>
      </c>
    </row>
    <row r="28" spans="1:11" ht="13.5">
      <c r="A28" s="5"/>
      <c r="B28" s="75" t="str">
        <f>+'帳票61_06(1)'!B27</f>
        <v>北中城村</v>
      </c>
      <c r="C28" s="89">
        <f>SUM('(ｲ)純固定資産税'!C28+'(ﾛ)交納付金'!C28)</f>
        <v>817479</v>
      </c>
      <c r="D28" s="90">
        <f>SUM('(ｲ)純固定資産税'!D28+'(ﾛ)交納付金'!D28)</f>
        <v>133994</v>
      </c>
      <c r="E28" s="91">
        <f t="shared" si="1"/>
        <v>951473</v>
      </c>
      <c r="F28" s="89">
        <f>SUM('(ｲ)純固定資産税'!F28+'(ﾛ)交納付金'!F28)</f>
        <v>782553</v>
      </c>
      <c r="G28" s="90">
        <f>SUM('(ｲ)純固定資産税'!G28+'(ﾛ)交納付金'!G28)</f>
        <v>30914</v>
      </c>
      <c r="H28" s="91">
        <f t="shared" si="2"/>
        <v>813467</v>
      </c>
      <c r="I28" s="109">
        <f t="shared" si="3"/>
        <v>95.7275966722081</v>
      </c>
      <c r="J28" s="155">
        <f t="shared" si="0"/>
        <v>23.071182291744407</v>
      </c>
      <c r="K28" s="110">
        <f t="shared" si="0"/>
        <v>85.49554217513267</v>
      </c>
    </row>
    <row r="29" spans="1:11" ht="13.5">
      <c r="A29" s="5"/>
      <c r="B29" s="76" t="str">
        <f>+'帳票61_06(1)'!B28</f>
        <v>中城村</v>
      </c>
      <c r="C29" s="92">
        <f>SUM('(ｲ)純固定資産税'!C29+'(ﾛ)交納付金'!C29)</f>
        <v>740436</v>
      </c>
      <c r="D29" s="93">
        <f>SUM('(ｲ)純固定資産税'!D29+'(ﾛ)交納付金'!D29)</f>
        <v>125461</v>
      </c>
      <c r="E29" s="94">
        <f t="shared" si="1"/>
        <v>865897</v>
      </c>
      <c r="F29" s="92">
        <f>SUM('(ｲ)純固定資産税'!F29+'(ﾛ)交納付金'!F29)</f>
        <v>707501</v>
      </c>
      <c r="G29" s="93">
        <f>SUM('(ｲ)純固定資産税'!G29+'(ﾛ)交納付金'!G29)</f>
        <v>32011</v>
      </c>
      <c r="H29" s="94">
        <f t="shared" si="2"/>
        <v>739512</v>
      </c>
      <c r="I29" s="111">
        <f t="shared" si="3"/>
        <v>95.55194507020188</v>
      </c>
      <c r="J29" s="204">
        <f t="shared" si="0"/>
        <v>25.514701779835963</v>
      </c>
      <c r="K29" s="112">
        <f t="shared" si="0"/>
        <v>85.404153149855</v>
      </c>
    </row>
    <row r="30" spans="1:11" ht="13.5">
      <c r="A30" s="5"/>
      <c r="B30" s="77" t="str">
        <f>+'帳票61_06(1)'!B29</f>
        <v>西原町</v>
      </c>
      <c r="C30" s="95">
        <f>SUM('(ｲ)純固定資産税'!C30+'(ﾛ)交納付金'!C30)</f>
        <v>1668554</v>
      </c>
      <c r="D30" s="96">
        <f>SUM('(ｲ)純固定資産税'!D30+'(ﾛ)交納付金'!D30)</f>
        <v>186507</v>
      </c>
      <c r="E30" s="97">
        <f t="shared" si="1"/>
        <v>1855061</v>
      </c>
      <c r="F30" s="95">
        <f>SUM('(ｲ)純固定資産税'!F30+'(ﾛ)交納付金'!F30)</f>
        <v>1617374</v>
      </c>
      <c r="G30" s="96">
        <f>SUM('(ｲ)純固定資産税'!G30+'(ﾛ)交納付金'!G30)</f>
        <v>63693</v>
      </c>
      <c r="H30" s="97">
        <f t="shared" si="2"/>
        <v>1681067</v>
      </c>
      <c r="I30" s="113">
        <f t="shared" si="3"/>
        <v>96.93267344059588</v>
      </c>
      <c r="J30" s="207">
        <f t="shared" si="0"/>
        <v>34.15046084061188</v>
      </c>
      <c r="K30" s="114">
        <f t="shared" si="0"/>
        <v>90.62057797560296</v>
      </c>
    </row>
    <row r="31" spans="1:11" ht="13.5">
      <c r="A31" s="5"/>
      <c r="B31" s="75" t="str">
        <f>+'帳票61_06(1)'!B30</f>
        <v>与那原町</v>
      </c>
      <c r="C31" s="89">
        <f>SUM('(ｲ)純固定資産税'!C31+'(ﾛ)交納付金'!C31)</f>
        <v>561087</v>
      </c>
      <c r="D31" s="90">
        <f>SUM('(ｲ)純固定資産税'!D31+'(ﾛ)交納付金'!D31)</f>
        <v>91881</v>
      </c>
      <c r="E31" s="91">
        <f>SUM(C31:D31)</f>
        <v>652968</v>
      </c>
      <c r="F31" s="89">
        <f>SUM('(ｲ)純固定資産税'!F31+'(ﾛ)交納付金'!F31)</f>
        <v>539564</v>
      </c>
      <c r="G31" s="90">
        <f>SUM('(ｲ)純固定資産税'!G31+'(ﾛ)交納付金'!G31)</f>
        <v>30878</v>
      </c>
      <c r="H31" s="91">
        <f>SUM(F31:G31)</f>
        <v>570442</v>
      </c>
      <c r="I31" s="109">
        <f t="shared" si="3"/>
        <v>96.16405298999977</v>
      </c>
      <c r="J31" s="155">
        <f t="shared" si="0"/>
        <v>33.606512771955025</v>
      </c>
      <c r="K31" s="110">
        <f t="shared" si="0"/>
        <v>87.36140209014836</v>
      </c>
    </row>
    <row r="32" spans="1:11" ht="13.5">
      <c r="A32" s="5"/>
      <c r="B32" s="75" t="str">
        <f>+'帳票61_06(1)'!B31</f>
        <v>南風原町</v>
      </c>
      <c r="C32" s="89">
        <f>SUM('(ｲ)純固定資産税'!C32+'(ﾛ)交納付金'!C32)</f>
        <v>1577587</v>
      </c>
      <c r="D32" s="90">
        <f>SUM('(ｲ)純固定資産税'!D32+'(ﾛ)交納付金'!D32)</f>
        <v>156909</v>
      </c>
      <c r="E32" s="91">
        <f>SUM(C32:D32)</f>
        <v>1734496</v>
      </c>
      <c r="F32" s="89">
        <f>SUM('(ｲ)純固定資産税'!F32+'(ﾛ)交納付金'!F32)</f>
        <v>1535340</v>
      </c>
      <c r="G32" s="90">
        <f>SUM('(ｲ)純固定資産税'!G32+'(ﾛ)交納付金'!G32)</f>
        <v>55062</v>
      </c>
      <c r="H32" s="91">
        <f>SUM(F32:G32)</f>
        <v>1590402</v>
      </c>
      <c r="I32" s="109">
        <f t="shared" si="3"/>
        <v>97.32204943372378</v>
      </c>
      <c r="J32" s="155">
        <f t="shared" si="0"/>
        <v>35.09167734164389</v>
      </c>
      <c r="K32" s="110">
        <f t="shared" si="0"/>
        <v>91.69245705957235</v>
      </c>
    </row>
    <row r="33" spans="1:11" ht="13.5">
      <c r="A33" s="5"/>
      <c r="B33" s="75" t="str">
        <f>+'帳票61_06(1)'!B32</f>
        <v>渡嘉敷村</v>
      </c>
      <c r="C33" s="89">
        <f>SUM('(ｲ)純固定資産税'!C33+'(ﾛ)交納付金'!C33)</f>
        <v>25017</v>
      </c>
      <c r="D33" s="90">
        <f>SUM('(ｲ)純固定資産税'!D33+'(ﾛ)交納付金'!D33)</f>
        <v>1619</v>
      </c>
      <c r="E33" s="91">
        <f t="shared" si="1"/>
        <v>26636</v>
      </c>
      <c r="F33" s="89">
        <f>SUM('(ｲ)純固定資産税'!F33+'(ﾛ)交納付金'!F33)</f>
        <v>24456</v>
      </c>
      <c r="G33" s="90">
        <f>SUM('(ｲ)純固定資産税'!G33+'(ﾛ)交納付金'!G33)</f>
        <v>381</v>
      </c>
      <c r="H33" s="91">
        <f t="shared" si="2"/>
        <v>24837</v>
      </c>
      <c r="I33" s="109">
        <f t="shared" si="3"/>
        <v>97.75752488307951</v>
      </c>
      <c r="J33" s="155">
        <f t="shared" si="0"/>
        <v>23.53304508956146</v>
      </c>
      <c r="K33" s="110">
        <f t="shared" si="0"/>
        <v>93.24598288031237</v>
      </c>
    </row>
    <row r="34" spans="1:11" ht="13.5">
      <c r="A34" s="5"/>
      <c r="B34" s="76" t="str">
        <f>+'帳票61_06(1)'!B33</f>
        <v>座間味村</v>
      </c>
      <c r="C34" s="92">
        <f>SUM('(ｲ)純固定資産税'!C34+'(ﾛ)交納付金'!C34)</f>
        <v>36832</v>
      </c>
      <c r="D34" s="93">
        <f>SUM('(ｲ)純固定資産税'!D34+'(ﾛ)交納付金'!D34)</f>
        <v>12096</v>
      </c>
      <c r="E34" s="94">
        <f t="shared" si="1"/>
        <v>48928</v>
      </c>
      <c r="F34" s="92">
        <f>SUM('(ｲ)純固定資産税'!F34+'(ﾛ)交納付金'!F34)</f>
        <v>32872</v>
      </c>
      <c r="G34" s="93">
        <f>SUM('(ｲ)純固定資産税'!G34+'(ﾛ)交納付金'!G34)</f>
        <v>5199</v>
      </c>
      <c r="H34" s="94">
        <f t="shared" si="2"/>
        <v>38071</v>
      </c>
      <c r="I34" s="111">
        <f t="shared" si="3"/>
        <v>89.24847958297133</v>
      </c>
      <c r="J34" s="204">
        <f t="shared" si="0"/>
        <v>42.9811507936508</v>
      </c>
      <c r="K34" s="112">
        <f t="shared" si="0"/>
        <v>77.81025179856115</v>
      </c>
    </row>
    <row r="35" spans="1:11" ht="13.5">
      <c r="A35" s="5"/>
      <c r="B35" s="77" t="str">
        <f>+'帳票61_06(1)'!B34</f>
        <v>粟国村</v>
      </c>
      <c r="C35" s="95">
        <f>SUM('(ｲ)純固定資産税'!C35+'(ﾛ)交納付金'!C35)</f>
        <v>28963</v>
      </c>
      <c r="D35" s="96">
        <f>SUM('(ｲ)純固定資産税'!D35+'(ﾛ)交納付金'!D35)</f>
        <v>5593</v>
      </c>
      <c r="E35" s="97">
        <f t="shared" si="1"/>
        <v>34556</v>
      </c>
      <c r="F35" s="95">
        <f>SUM('(ｲ)純固定資産税'!F35+'(ﾛ)交納付金'!F35)</f>
        <v>27106</v>
      </c>
      <c r="G35" s="96">
        <f>SUM('(ｲ)純固定資産税'!G35+'(ﾛ)交納付金'!G35)</f>
        <v>2492</v>
      </c>
      <c r="H35" s="97">
        <f t="shared" si="2"/>
        <v>29598</v>
      </c>
      <c r="I35" s="113">
        <f t="shared" si="3"/>
        <v>93.58837137036909</v>
      </c>
      <c r="J35" s="207">
        <f t="shared" si="0"/>
        <v>44.55569461827284</v>
      </c>
      <c r="K35" s="114">
        <f t="shared" si="0"/>
        <v>85.65227456881584</v>
      </c>
    </row>
    <row r="36" spans="1:11" ht="13.5">
      <c r="A36" s="5"/>
      <c r="B36" s="75" t="str">
        <f>+'帳票61_06(1)'!B35</f>
        <v>渡名喜村</v>
      </c>
      <c r="C36" s="89">
        <f>SUM('(ｲ)純固定資産税'!C36+'(ﾛ)交納付金'!C36)</f>
        <v>8557</v>
      </c>
      <c r="D36" s="90">
        <f>SUM('(ｲ)純固定資産税'!D36+'(ﾛ)交納付金'!D36)</f>
        <v>1425</v>
      </c>
      <c r="E36" s="91">
        <f t="shared" si="1"/>
        <v>9982</v>
      </c>
      <c r="F36" s="89">
        <f>SUM('(ｲ)純固定資産税'!F36+'(ﾛ)交納付金'!F36)</f>
        <v>8278</v>
      </c>
      <c r="G36" s="90">
        <f>SUM('(ｲ)純固定資産税'!G36+'(ﾛ)交納付金'!G36)</f>
        <v>269</v>
      </c>
      <c r="H36" s="91">
        <f t="shared" si="2"/>
        <v>8547</v>
      </c>
      <c r="I36" s="109">
        <f t="shared" si="3"/>
        <v>96.73951151104359</v>
      </c>
      <c r="J36" s="155">
        <f t="shared" si="0"/>
        <v>18.87719298245614</v>
      </c>
      <c r="K36" s="110">
        <f t="shared" si="0"/>
        <v>85.6241234221599</v>
      </c>
    </row>
    <row r="37" spans="1:11" ht="13.5">
      <c r="A37" s="5"/>
      <c r="B37" s="75" t="str">
        <f>+'帳票61_06(1)'!B36</f>
        <v>南大東村</v>
      </c>
      <c r="C37" s="89">
        <f>SUM('(ｲ)純固定資産税'!C37+'(ﾛ)交納付金'!C37)</f>
        <v>84426</v>
      </c>
      <c r="D37" s="90">
        <f>SUM('(ｲ)純固定資産税'!D37+'(ﾛ)交納付金'!D37)</f>
        <v>12807</v>
      </c>
      <c r="E37" s="91">
        <f t="shared" si="1"/>
        <v>97233</v>
      </c>
      <c r="F37" s="89">
        <f>SUM('(ｲ)純固定資産税'!F37+'(ﾛ)交納付金'!F37)</f>
        <v>81935</v>
      </c>
      <c r="G37" s="90">
        <f>SUM('(ｲ)純固定資産税'!G37+'(ﾛ)交納付金'!G37)</f>
        <v>2295</v>
      </c>
      <c r="H37" s="91">
        <f t="shared" si="2"/>
        <v>84230</v>
      </c>
      <c r="I37" s="109">
        <f t="shared" si="3"/>
        <v>97.04948712481936</v>
      </c>
      <c r="J37" s="155">
        <f t="shared" si="3"/>
        <v>17.919887561489812</v>
      </c>
      <c r="K37" s="110">
        <f t="shared" si="3"/>
        <v>86.62696821038125</v>
      </c>
    </row>
    <row r="38" spans="1:11" ht="13.5">
      <c r="A38" s="5"/>
      <c r="B38" s="75" t="str">
        <f>+'帳票61_06(1)'!B37</f>
        <v>北大東村</v>
      </c>
      <c r="C38" s="89">
        <f>SUM('(ｲ)純固定資産税'!C38+'(ﾛ)交納付金'!C38)</f>
        <v>36975</v>
      </c>
      <c r="D38" s="90">
        <f>SUM('(ｲ)純固定資産税'!D38+'(ﾛ)交納付金'!D38)</f>
        <v>1085</v>
      </c>
      <c r="E38" s="91">
        <f t="shared" si="1"/>
        <v>38060</v>
      </c>
      <c r="F38" s="89">
        <f>SUM('(ｲ)純固定資産税'!F38+'(ﾛ)交納付金'!F38)</f>
        <v>36802</v>
      </c>
      <c r="G38" s="90">
        <f>SUM('(ｲ)純固定資産税'!G38+'(ﾛ)交納付金'!G38)</f>
        <v>385</v>
      </c>
      <c r="H38" s="91">
        <f t="shared" si="2"/>
        <v>37187</v>
      </c>
      <c r="I38" s="109">
        <f t="shared" si="3"/>
        <v>99.53211629479378</v>
      </c>
      <c r="J38" s="155">
        <f t="shared" si="3"/>
        <v>35.483870967741936</v>
      </c>
      <c r="K38" s="110">
        <f t="shared" si="3"/>
        <v>97.70625328428797</v>
      </c>
    </row>
    <row r="39" spans="1:11" ht="13.5">
      <c r="A39" s="5"/>
      <c r="B39" s="76" t="str">
        <f>+'帳票61_06(1)'!B38</f>
        <v>伊平屋村</v>
      </c>
      <c r="C39" s="92">
        <f>SUM('(ｲ)純固定資産税'!C39+'(ﾛ)交納付金'!C39)</f>
        <v>28212</v>
      </c>
      <c r="D39" s="93">
        <f>SUM('(ｲ)純固定資産税'!D39+'(ﾛ)交納付金'!D39)</f>
        <v>7558</v>
      </c>
      <c r="E39" s="94">
        <f t="shared" si="1"/>
        <v>35770</v>
      </c>
      <c r="F39" s="92">
        <f>SUM('(ｲ)純固定資産税'!F39+'(ﾛ)交納付金'!F39)</f>
        <v>26764</v>
      </c>
      <c r="G39" s="93">
        <f>SUM('(ｲ)純固定資産税'!G39+'(ﾛ)交納付金'!G39)</f>
        <v>419</v>
      </c>
      <c r="H39" s="94">
        <f t="shared" si="2"/>
        <v>27183</v>
      </c>
      <c r="I39" s="111">
        <f t="shared" si="3"/>
        <v>94.86743229831276</v>
      </c>
      <c r="J39" s="204">
        <f t="shared" si="3"/>
        <v>5.543794654670547</v>
      </c>
      <c r="K39" s="112">
        <f t="shared" si="3"/>
        <v>75.99384959463238</v>
      </c>
    </row>
    <row r="40" spans="1:11" ht="13.5">
      <c r="A40" s="5"/>
      <c r="B40" s="77" t="str">
        <f>+'帳票61_06(1)'!B39</f>
        <v>伊是名村</v>
      </c>
      <c r="C40" s="95">
        <f>SUM('(ｲ)純固定資産税'!C40+'(ﾛ)交納付金'!C40)</f>
        <v>51006</v>
      </c>
      <c r="D40" s="96">
        <f>SUM('(ｲ)純固定資産税'!D40+'(ﾛ)交納付金'!D40)</f>
        <v>21737</v>
      </c>
      <c r="E40" s="97">
        <f t="shared" si="1"/>
        <v>72743</v>
      </c>
      <c r="F40" s="95">
        <f>SUM('(ｲ)純固定資産税'!F40+'(ﾛ)交納付金'!F40)</f>
        <v>46962</v>
      </c>
      <c r="G40" s="96">
        <f>SUM('(ｲ)純固定資産税'!G40+'(ﾛ)交納付金'!G40)</f>
        <v>2236</v>
      </c>
      <c r="H40" s="97">
        <f t="shared" si="2"/>
        <v>49198</v>
      </c>
      <c r="I40" s="113">
        <f t="shared" si="3"/>
        <v>92.0715209975297</v>
      </c>
      <c r="J40" s="207">
        <f t="shared" si="3"/>
        <v>10.286608087592585</v>
      </c>
      <c r="K40" s="114">
        <f t="shared" si="3"/>
        <v>67.63262444496377</v>
      </c>
    </row>
    <row r="41" spans="1:11" ht="13.5">
      <c r="A41" s="5"/>
      <c r="B41" s="75" t="str">
        <f>+'帳票61_06(1)'!B40</f>
        <v>久米島町</v>
      </c>
      <c r="C41" s="89">
        <f>SUM('(ｲ)純固定資産税'!C41+'(ﾛ)交納付金'!C41)</f>
        <v>326894</v>
      </c>
      <c r="D41" s="90">
        <f>SUM('(ｲ)純固定資産税'!D41+'(ﾛ)交納付金'!D41)</f>
        <v>87162</v>
      </c>
      <c r="E41" s="91">
        <f>SUM(C41:D41)</f>
        <v>414056</v>
      </c>
      <c r="F41" s="89">
        <f>SUM('(ｲ)純固定資産税'!F41+'(ﾛ)交納付金'!F41)</f>
        <v>306162</v>
      </c>
      <c r="G41" s="90">
        <f>SUM('(ｲ)純固定資産税'!G41+'(ﾛ)交納付金'!G41)</f>
        <v>19351</v>
      </c>
      <c r="H41" s="91">
        <f>SUM(F41:G41)</f>
        <v>325513</v>
      </c>
      <c r="I41" s="109">
        <f t="shared" si="3"/>
        <v>93.65788298347476</v>
      </c>
      <c r="J41" s="155">
        <f t="shared" si="3"/>
        <v>22.20118859135862</v>
      </c>
      <c r="K41" s="110">
        <f t="shared" si="3"/>
        <v>78.61569449543056</v>
      </c>
    </row>
    <row r="42" spans="1:11" ht="13.5">
      <c r="A42" s="5"/>
      <c r="B42" s="75" t="str">
        <f>+'帳票61_06(1)'!B41</f>
        <v>八重瀬町</v>
      </c>
      <c r="C42" s="89">
        <f>SUM('(ｲ)純固定資産税'!C42+'(ﾛ)交納付金'!C42)</f>
        <v>871507</v>
      </c>
      <c r="D42" s="90">
        <f>SUM('(ｲ)純固定資産税'!D42+'(ﾛ)交納付金'!D42)</f>
        <v>241540</v>
      </c>
      <c r="E42" s="91">
        <f>SUM(C42:D42)</f>
        <v>1113047</v>
      </c>
      <c r="F42" s="89">
        <f>SUM('(ｲ)純固定資産税'!F42+'(ﾛ)交納付金'!F42)</f>
        <v>813473</v>
      </c>
      <c r="G42" s="90">
        <f>SUM('(ｲ)純固定資産税'!G42+'(ﾛ)交納付金'!G42)</f>
        <v>45162</v>
      </c>
      <c r="H42" s="91">
        <f>SUM(F42:G42)</f>
        <v>858635</v>
      </c>
      <c r="I42" s="109">
        <f t="shared" si="3"/>
        <v>93.34095996934046</v>
      </c>
      <c r="J42" s="155">
        <f t="shared" si="3"/>
        <v>18.697524219590957</v>
      </c>
      <c r="K42" s="110">
        <f t="shared" si="3"/>
        <v>77.14274419678594</v>
      </c>
    </row>
    <row r="43" spans="1:11" ht="13.5">
      <c r="A43" s="5"/>
      <c r="B43" s="75" t="str">
        <f>+'帳票61_06(1)'!B42</f>
        <v>多良間村</v>
      </c>
      <c r="C43" s="89">
        <f>SUM('(ｲ)純固定資産税'!C43+'(ﾛ)交納付金'!C43)</f>
        <v>60442</v>
      </c>
      <c r="D43" s="90">
        <f>SUM('(ｲ)純固定資産税'!D43+'(ﾛ)交納付金'!D43)</f>
        <v>7976</v>
      </c>
      <c r="E43" s="91">
        <f>SUM(C43:D43)</f>
        <v>68418</v>
      </c>
      <c r="F43" s="89">
        <f>SUM('(ｲ)純固定資産税'!F43+'(ﾛ)交納付金'!F43)</f>
        <v>56989</v>
      </c>
      <c r="G43" s="90">
        <f>SUM('(ｲ)純固定資産税'!G43+'(ﾛ)交納付金'!G43)</f>
        <v>1903</v>
      </c>
      <c r="H43" s="91">
        <f>SUM(F43:G43)</f>
        <v>58892</v>
      </c>
      <c r="I43" s="109">
        <f t="shared" si="3"/>
        <v>94.28708513947255</v>
      </c>
      <c r="J43" s="155">
        <f t="shared" si="3"/>
        <v>23.859077231695085</v>
      </c>
      <c r="K43" s="110">
        <f t="shared" si="3"/>
        <v>86.07676342482972</v>
      </c>
    </row>
    <row r="44" spans="1:11" ht="13.5">
      <c r="A44" s="5"/>
      <c r="B44" s="76" t="str">
        <f>+'帳票61_06(1)'!B43</f>
        <v>竹富町</v>
      </c>
      <c r="C44" s="92">
        <f>SUM('(ｲ)純固定資産税'!C44+'(ﾛ)交納付金'!C44)</f>
        <v>291711</v>
      </c>
      <c r="D44" s="93">
        <f>SUM('(ｲ)純固定資産税'!D44+'(ﾛ)交納付金'!D44)</f>
        <v>25212</v>
      </c>
      <c r="E44" s="94">
        <f>SUM(C44:D44)</f>
        <v>316923</v>
      </c>
      <c r="F44" s="92">
        <f>SUM('(ｲ)純固定資産税'!F44+'(ﾛ)交納付金'!F44)</f>
        <v>273631</v>
      </c>
      <c r="G44" s="93">
        <f>SUM('(ｲ)純固定資産税'!G44+'(ﾛ)交納付金'!G44)</f>
        <v>5405</v>
      </c>
      <c r="H44" s="94">
        <f>SUM(F44:G44)</f>
        <v>279036</v>
      </c>
      <c r="I44" s="111">
        <f t="shared" si="3"/>
        <v>93.80208494023195</v>
      </c>
      <c r="J44" s="204">
        <f t="shared" si="3"/>
        <v>21.438204029827066</v>
      </c>
      <c r="K44" s="112">
        <f t="shared" si="3"/>
        <v>88.04536117605853</v>
      </c>
    </row>
    <row r="45" spans="1:11" ht="14.25" thickBot="1">
      <c r="A45" s="5"/>
      <c r="B45" s="77" t="str">
        <f>+'帳票61_06(1)'!B44</f>
        <v>与那国町</v>
      </c>
      <c r="C45" s="95">
        <f>SUM('(ｲ)純固定資産税'!C45+'(ﾛ)交納付金'!C45)</f>
        <v>82267</v>
      </c>
      <c r="D45" s="96">
        <f>SUM('(ｲ)純固定資産税'!D45+'(ﾛ)交納付金'!D45)</f>
        <v>37119</v>
      </c>
      <c r="E45" s="97">
        <f>SUM(C45:D45)</f>
        <v>119386</v>
      </c>
      <c r="F45" s="95">
        <f>SUM('(ｲ)純固定資産税'!F45+'(ﾛ)交納付金'!F45)</f>
        <v>76286</v>
      </c>
      <c r="G45" s="96">
        <f>SUM('(ｲ)純固定資産税'!G45+'(ﾛ)交納付金'!G45)</f>
        <v>2408</v>
      </c>
      <c r="H45" s="97">
        <f>SUM(F45:G45)</f>
        <v>78694</v>
      </c>
      <c r="I45" s="113">
        <f t="shared" si="3"/>
        <v>92.72977013869473</v>
      </c>
      <c r="J45" s="207">
        <f t="shared" si="3"/>
        <v>6.4872437296263366</v>
      </c>
      <c r="K45" s="114">
        <f t="shared" si="3"/>
        <v>65.91560149431257</v>
      </c>
    </row>
    <row r="46" spans="1:11" ht="14.25" thickTop="1">
      <c r="A46" s="7"/>
      <c r="B46" s="79" t="s">
        <v>65</v>
      </c>
      <c r="C46" s="98">
        <f aca="true" t="shared" si="4" ref="C46:H46">SUM(C5:C15)</f>
        <v>54715957</v>
      </c>
      <c r="D46" s="99">
        <f t="shared" si="4"/>
        <v>8364440</v>
      </c>
      <c r="E46" s="100">
        <f t="shared" si="4"/>
        <v>63080397</v>
      </c>
      <c r="F46" s="98">
        <f t="shared" si="4"/>
        <v>52257343</v>
      </c>
      <c r="G46" s="99">
        <f t="shared" si="4"/>
        <v>2295816</v>
      </c>
      <c r="H46" s="100">
        <f t="shared" si="4"/>
        <v>54553159</v>
      </c>
      <c r="I46" s="115">
        <f t="shared" si="3"/>
        <v>95.50658686276839</v>
      </c>
      <c r="J46" s="219">
        <f t="shared" si="3"/>
        <v>27.447336582006688</v>
      </c>
      <c r="K46" s="116">
        <f t="shared" si="3"/>
        <v>86.48195254700126</v>
      </c>
    </row>
    <row r="47" spans="1:11" ht="14.25" thickBot="1">
      <c r="A47" s="7"/>
      <c r="B47" s="80" t="s">
        <v>66</v>
      </c>
      <c r="C47" s="101">
        <f aca="true" t="shared" si="5" ref="C47:H47">SUM(C16:C45)</f>
        <v>15664137</v>
      </c>
      <c r="D47" s="102">
        <f t="shared" si="5"/>
        <v>2388005</v>
      </c>
      <c r="E47" s="103">
        <f t="shared" si="5"/>
        <v>18052142</v>
      </c>
      <c r="F47" s="101">
        <f t="shared" si="5"/>
        <v>15015437</v>
      </c>
      <c r="G47" s="102">
        <f t="shared" si="5"/>
        <v>602996</v>
      </c>
      <c r="H47" s="103">
        <f t="shared" si="5"/>
        <v>15618433</v>
      </c>
      <c r="I47" s="117">
        <f t="shared" si="3"/>
        <v>95.85869301321867</v>
      </c>
      <c r="J47" s="216">
        <f t="shared" si="3"/>
        <v>25.251035906541237</v>
      </c>
      <c r="K47" s="118">
        <f t="shared" si="3"/>
        <v>86.51844750611866</v>
      </c>
    </row>
    <row r="48" spans="2:11" ht="14.25" thickBot="1">
      <c r="B48" s="82" t="s">
        <v>130</v>
      </c>
      <c r="C48" s="104">
        <f aca="true" t="shared" si="6" ref="C48:H48">SUM(C46:C47)</f>
        <v>70380094</v>
      </c>
      <c r="D48" s="105">
        <f t="shared" si="6"/>
        <v>10752445</v>
      </c>
      <c r="E48" s="106">
        <f t="shared" si="6"/>
        <v>81132539</v>
      </c>
      <c r="F48" s="104">
        <f t="shared" si="6"/>
        <v>67272780</v>
      </c>
      <c r="G48" s="105">
        <f t="shared" si="6"/>
        <v>2898812</v>
      </c>
      <c r="H48" s="106">
        <f t="shared" si="6"/>
        <v>70171592</v>
      </c>
      <c r="I48" s="119">
        <f t="shared" si="3"/>
        <v>95.5849533250126</v>
      </c>
      <c r="J48" s="224">
        <f t="shared" si="3"/>
        <v>26.959561290478582</v>
      </c>
      <c r="K48" s="120">
        <f t="shared" si="3"/>
        <v>86.49007274380998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73</v>
      </c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5"/>
      <c r="B5" s="74" t="str">
        <f>+'帳票61_06(1)'!B4</f>
        <v>那覇市</v>
      </c>
      <c r="C5" s="121">
        <f>SUM('a土地'!C5+'b家屋'!C5+'c償却資産'!C5)</f>
        <v>18753533</v>
      </c>
      <c r="D5" s="122">
        <f>SUM('a土地'!D5+'b家屋'!D5+'c償却資産'!D5)</f>
        <v>2137264</v>
      </c>
      <c r="E5" s="123">
        <f>SUM(C5:D5)</f>
        <v>20890797</v>
      </c>
      <c r="F5" s="121">
        <f>SUM('a土地'!F5+'b家屋'!F5+'c償却資産'!F5)</f>
        <v>18103208</v>
      </c>
      <c r="G5" s="122">
        <f>SUM('a土地'!G5+'b家屋'!G5+'c償却資産'!G5)</f>
        <v>638918</v>
      </c>
      <c r="H5" s="123">
        <f>SUM(F5:G5)</f>
        <v>18742126</v>
      </c>
      <c r="I5" s="124">
        <f>IF(C5=0,"－",(F5/C5)*100)</f>
        <v>96.53225341592969</v>
      </c>
      <c r="J5" s="242">
        <f aca="true" t="shared" si="0" ref="J5:K36">IF(D5=0,"－",(G5/D5)*100)</f>
        <v>29.894201184317893</v>
      </c>
      <c r="K5" s="125">
        <f>IF(E5=0,"－",(H5/E5)*100)</f>
        <v>89.71474855650553</v>
      </c>
    </row>
    <row r="6" spans="1:11" ht="13.5">
      <c r="A6" s="5"/>
      <c r="B6" s="75" t="str">
        <f>+'帳票61_06(1)'!B5</f>
        <v>宜野湾市</v>
      </c>
      <c r="C6" s="89">
        <f>SUM('a土地'!C6+'b家屋'!C6+'c償却資産'!C6)</f>
        <v>4389763</v>
      </c>
      <c r="D6" s="90">
        <f>SUM('a土地'!D6+'b家屋'!D6+'c償却資産'!D6)</f>
        <v>726223</v>
      </c>
      <c r="E6" s="91">
        <f aca="true" t="shared" si="1" ref="E6:E45">SUM(C6:D6)</f>
        <v>5115986</v>
      </c>
      <c r="F6" s="89">
        <f>SUM('a土地'!F6+'b家屋'!F6+'c償却資産'!F6)</f>
        <v>4150290</v>
      </c>
      <c r="G6" s="90">
        <f>SUM('a土地'!G6+'b家屋'!G6+'c償却資産'!G6)</f>
        <v>213425</v>
      </c>
      <c r="H6" s="91">
        <f aca="true" t="shared" si="2" ref="H6:H45">SUM(F6:G6)</f>
        <v>4363715</v>
      </c>
      <c r="I6" s="109">
        <f aca="true" t="shared" si="3" ref="I6:K48">IF(C6=0,"－",(F6/C6)*100)</f>
        <v>94.54473965906588</v>
      </c>
      <c r="J6" s="155">
        <f t="shared" si="0"/>
        <v>29.388355918223464</v>
      </c>
      <c r="K6" s="110">
        <f t="shared" si="0"/>
        <v>85.29567907339856</v>
      </c>
    </row>
    <row r="7" spans="1:11" ht="13.5">
      <c r="A7" s="5"/>
      <c r="B7" s="75" t="str">
        <f>+'帳票61_06(1)'!B6</f>
        <v>石垣市</v>
      </c>
      <c r="C7" s="89">
        <f>SUM('a土地'!C7+'b家屋'!C7+'c償却資産'!C7)</f>
        <v>2242935</v>
      </c>
      <c r="D7" s="90">
        <f>SUM('a土地'!D7+'b家屋'!D7+'c償却資産'!D7)</f>
        <v>423124</v>
      </c>
      <c r="E7" s="91">
        <f t="shared" si="1"/>
        <v>2666059</v>
      </c>
      <c r="F7" s="89">
        <f>SUM('a土地'!F7+'b家屋'!F7+'c償却資産'!F7)</f>
        <v>2114745</v>
      </c>
      <c r="G7" s="90">
        <f>SUM('a土地'!G7+'b家屋'!G7+'c償却資産'!G7)</f>
        <v>122942</v>
      </c>
      <c r="H7" s="91">
        <f t="shared" si="2"/>
        <v>2237687</v>
      </c>
      <c r="I7" s="109">
        <f t="shared" si="3"/>
        <v>94.28472068963211</v>
      </c>
      <c r="J7" s="155">
        <f t="shared" si="0"/>
        <v>29.05578506537091</v>
      </c>
      <c r="K7" s="110">
        <f t="shared" si="0"/>
        <v>83.93238859305065</v>
      </c>
    </row>
    <row r="8" spans="1:11" ht="13.5">
      <c r="A8" s="5"/>
      <c r="B8" s="75" t="str">
        <f>+'帳票61_06(1)'!B7</f>
        <v>浦添市</v>
      </c>
      <c r="C8" s="89">
        <f>SUM('a土地'!C8+'b家屋'!C8+'c償却資産'!C8)</f>
        <v>6036266</v>
      </c>
      <c r="D8" s="90">
        <f>SUM('a土地'!D8+'b家屋'!D8+'c償却資産'!D8)</f>
        <v>457466</v>
      </c>
      <c r="E8" s="91">
        <f t="shared" si="1"/>
        <v>6493732</v>
      </c>
      <c r="F8" s="89">
        <f>SUM('a土地'!F8+'b家屋'!F8+'c償却資産'!F8)</f>
        <v>5882484</v>
      </c>
      <c r="G8" s="90">
        <f>SUM('a土地'!G8+'b家屋'!G8+'c償却資産'!G8)</f>
        <v>153842</v>
      </c>
      <c r="H8" s="91">
        <f t="shared" si="2"/>
        <v>6036326</v>
      </c>
      <c r="I8" s="109">
        <f t="shared" si="3"/>
        <v>97.45236541928404</v>
      </c>
      <c r="J8" s="155">
        <f t="shared" si="0"/>
        <v>33.6291658833662</v>
      </c>
      <c r="K8" s="110">
        <f t="shared" si="0"/>
        <v>92.95619221735667</v>
      </c>
    </row>
    <row r="9" spans="1:11" ht="13.5">
      <c r="A9" s="5"/>
      <c r="B9" s="76" t="str">
        <f>+'帳票61_06(1)'!B8</f>
        <v>名護市</v>
      </c>
      <c r="C9" s="92">
        <f>SUM('a土地'!C9+'b家屋'!C9+'c償却資産'!C9)</f>
        <v>2735490</v>
      </c>
      <c r="D9" s="93">
        <f>SUM('a土地'!D9+'b家屋'!D9+'c償却資産'!D9)</f>
        <v>665920</v>
      </c>
      <c r="E9" s="94">
        <f t="shared" si="1"/>
        <v>3401410</v>
      </c>
      <c r="F9" s="92">
        <f>SUM('a土地'!F9+'b家屋'!F9+'c償却資産'!F9)</f>
        <v>2581463</v>
      </c>
      <c r="G9" s="93">
        <f>SUM('a土地'!G9+'b家屋'!G9+'c償却資産'!G9)</f>
        <v>161008</v>
      </c>
      <c r="H9" s="94">
        <f t="shared" si="2"/>
        <v>2742471</v>
      </c>
      <c r="I9" s="111">
        <f t="shared" si="3"/>
        <v>94.36930860650195</v>
      </c>
      <c r="J9" s="204">
        <f t="shared" si="0"/>
        <v>24.17827967323402</v>
      </c>
      <c r="K9" s="112">
        <f t="shared" si="0"/>
        <v>80.62747507651238</v>
      </c>
    </row>
    <row r="10" spans="1:11" ht="13.5">
      <c r="A10" s="5"/>
      <c r="B10" s="77" t="str">
        <f>+'帳票61_06(1)'!B9</f>
        <v>糸満市</v>
      </c>
      <c r="C10" s="95">
        <f>SUM('a土地'!C10+'b家屋'!C10+'c償却資産'!C10)</f>
        <v>2218694</v>
      </c>
      <c r="D10" s="96">
        <f>SUM('a土地'!D10+'b家屋'!D10+'c償却資産'!D10)</f>
        <v>339604</v>
      </c>
      <c r="E10" s="97">
        <f t="shared" si="1"/>
        <v>2558298</v>
      </c>
      <c r="F10" s="95">
        <f>SUM('a土地'!F10+'b家屋'!F10+'c償却資産'!F10)</f>
        <v>2095724</v>
      </c>
      <c r="G10" s="96">
        <f>SUM('a土地'!G10+'b家屋'!G10+'c償却資産'!G10)</f>
        <v>118978</v>
      </c>
      <c r="H10" s="97">
        <f t="shared" si="2"/>
        <v>2214702</v>
      </c>
      <c r="I10" s="113">
        <f t="shared" si="3"/>
        <v>94.45755025253595</v>
      </c>
      <c r="J10" s="207">
        <f t="shared" si="0"/>
        <v>35.03433410678319</v>
      </c>
      <c r="K10" s="114">
        <f t="shared" si="0"/>
        <v>86.56935196759721</v>
      </c>
    </row>
    <row r="11" spans="1:11" ht="13.5">
      <c r="A11" s="5"/>
      <c r="B11" s="75" t="str">
        <f>+'帳票61_06(1)'!B10</f>
        <v>沖縄市</v>
      </c>
      <c r="C11" s="89">
        <f>SUM('a土地'!C11+'b家屋'!C11+'c償却資産'!C11)</f>
        <v>6388661</v>
      </c>
      <c r="D11" s="90">
        <f>SUM('a土地'!D11+'b家屋'!D11+'c償却資産'!D11)</f>
        <v>1442530</v>
      </c>
      <c r="E11" s="91">
        <f t="shared" si="1"/>
        <v>7831191</v>
      </c>
      <c r="F11" s="89">
        <f>SUM('a土地'!F11+'b家屋'!F11+'c償却資産'!F11)</f>
        <v>6006791</v>
      </c>
      <c r="G11" s="90">
        <f>SUM('a土地'!G11+'b家屋'!G11+'c償却資産'!G11)</f>
        <v>300691</v>
      </c>
      <c r="H11" s="91">
        <f t="shared" si="2"/>
        <v>6307482</v>
      </c>
      <c r="I11" s="109">
        <f t="shared" si="3"/>
        <v>94.02269113981787</v>
      </c>
      <c r="J11" s="155">
        <f t="shared" si="0"/>
        <v>20.84469647078397</v>
      </c>
      <c r="K11" s="110">
        <f t="shared" si="0"/>
        <v>80.5430744825404</v>
      </c>
    </row>
    <row r="12" spans="1:11" ht="13.5">
      <c r="A12" s="5"/>
      <c r="B12" s="75" t="str">
        <f>+'帳票61_06(1)'!B11</f>
        <v>豊見城市</v>
      </c>
      <c r="C12" s="89">
        <f>SUM('a土地'!C12+'b家屋'!C12+'c償却資産'!C12)</f>
        <v>2126269</v>
      </c>
      <c r="D12" s="90">
        <f>SUM('a土地'!D12+'b家屋'!D12+'c償却資産'!D12)</f>
        <v>326050</v>
      </c>
      <c r="E12" s="91">
        <f t="shared" si="1"/>
        <v>2452319</v>
      </c>
      <c r="F12" s="89">
        <f>SUM('a土地'!F12+'b家屋'!F12+'c償却資産'!F12)</f>
        <v>2030775</v>
      </c>
      <c r="G12" s="90">
        <f>SUM('a土地'!G12+'b家屋'!G12+'c償却資産'!G12)</f>
        <v>85827</v>
      </c>
      <c r="H12" s="91">
        <f t="shared" si="2"/>
        <v>2116602</v>
      </c>
      <c r="I12" s="109">
        <f t="shared" si="3"/>
        <v>95.5088467169488</v>
      </c>
      <c r="J12" s="155">
        <f t="shared" si="0"/>
        <v>26.32326330317436</v>
      </c>
      <c r="K12" s="110">
        <f t="shared" si="0"/>
        <v>86.310223099034</v>
      </c>
    </row>
    <row r="13" spans="1:11" ht="13.5">
      <c r="A13" s="5"/>
      <c r="B13" s="75" t="str">
        <f>+'帳票61_06(1)'!B12</f>
        <v>うるま市</v>
      </c>
      <c r="C13" s="89">
        <f>SUM('a土地'!C13+'b家屋'!C13+'c償却資産'!C13)</f>
        <v>4889031</v>
      </c>
      <c r="D13" s="90">
        <f>SUM('a土地'!D13+'b家屋'!D13+'c償却資産'!D13)</f>
        <v>1087799</v>
      </c>
      <c r="E13" s="91">
        <f t="shared" si="1"/>
        <v>5976830</v>
      </c>
      <c r="F13" s="89">
        <f>SUM('a土地'!F13+'b家屋'!F13+'c償却資産'!F13)</f>
        <v>4552468</v>
      </c>
      <c r="G13" s="90">
        <f>SUM('a土地'!G13+'b家屋'!G13+'c償却資産'!G13)</f>
        <v>335739</v>
      </c>
      <c r="H13" s="91">
        <f t="shared" si="2"/>
        <v>4888207</v>
      </c>
      <c r="I13" s="109">
        <f t="shared" si="3"/>
        <v>93.11595692479757</v>
      </c>
      <c r="J13" s="155">
        <f t="shared" si="0"/>
        <v>30.864065879817872</v>
      </c>
      <c r="K13" s="110">
        <f t="shared" si="0"/>
        <v>81.7859467309594</v>
      </c>
    </row>
    <row r="14" spans="1:11" ht="13.5">
      <c r="A14" s="5"/>
      <c r="B14" s="76" t="str">
        <f>+'帳票61_06(1)'!B13</f>
        <v>宮古島市</v>
      </c>
      <c r="C14" s="92">
        <f>SUM('a土地'!C14+'b家屋'!C14+'c償却資産'!C14)</f>
        <v>2203176</v>
      </c>
      <c r="D14" s="93">
        <f>SUM('a土地'!D14+'b家屋'!D14+'c償却資産'!D14)</f>
        <v>540793</v>
      </c>
      <c r="E14" s="94">
        <f t="shared" si="1"/>
        <v>2743969</v>
      </c>
      <c r="F14" s="92">
        <f>SUM('a土地'!F14+'b家屋'!F14+'c償却資産'!F14)</f>
        <v>2071809</v>
      </c>
      <c r="G14" s="93">
        <f>SUM('a土地'!G14+'b家屋'!G14+'c償却資産'!G14)</f>
        <v>116734</v>
      </c>
      <c r="H14" s="94">
        <f t="shared" si="2"/>
        <v>2188543</v>
      </c>
      <c r="I14" s="111">
        <f t="shared" si="3"/>
        <v>94.03738058148782</v>
      </c>
      <c r="J14" s="204">
        <f t="shared" si="0"/>
        <v>21.585708394894166</v>
      </c>
      <c r="K14" s="112">
        <f t="shared" si="0"/>
        <v>79.75829901868426</v>
      </c>
    </row>
    <row r="15" spans="1:11" ht="13.5">
      <c r="A15" s="5"/>
      <c r="B15" s="77" t="str">
        <f>+'帳票61_06(1)'!B14</f>
        <v>南城市</v>
      </c>
      <c r="C15" s="95">
        <f>SUM('a土地'!C15+'b家屋'!C15+'c償却資産'!C15)</f>
        <v>1224481</v>
      </c>
      <c r="D15" s="96">
        <f>SUM('a土地'!D15+'b家屋'!D15+'c償却資産'!D15)</f>
        <v>217667</v>
      </c>
      <c r="E15" s="97">
        <f t="shared" si="1"/>
        <v>1442148</v>
      </c>
      <c r="F15" s="95">
        <f>SUM('a土地'!F15+'b家屋'!F15+'c償却資産'!F15)</f>
        <v>1159928</v>
      </c>
      <c r="G15" s="96">
        <f>SUM('a土地'!G15+'b家屋'!G15+'c償却資産'!G15)</f>
        <v>47712</v>
      </c>
      <c r="H15" s="97">
        <f t="shared" si="2"/>
        <v>1207640</v>
      </c>
      <c r="I15" s="113">
        <f t="shared" si="3"/>
        <v>94.72813379709444</v>
      </c>
      <c r="J15" s="207">
        <f t="shared" si="0"/>
        <v>21.919721409308714</v>
      </c>
      <c r="K15" s="114">
        <f t="shared" si="0"/>
        <v>83.7389782463381</v>
      </c>
    </row>
    <row r="16" spans="1:11" ht="13.5">
      <c r="A16" s="5"/>
      <c r="B16" s="78" t="str">
        <f>+'帳票61_06(1)'!B15</f>
        <v>国頭村</v>
      </c>
      <c r="C16" s="86">
        <f>SUM('a土地'!C16+'b家屋'!C16+'c償却資産'!C16)</f>
        <v>182362</v>
      </c>
      <c r="D16" s="87">
        <f>SUM('a土地'!D16+'b家屋'!D16+'c償却資産'!D16)</f>
        <v>43539</v>
      </c>
      <c r="E16" s="88">
        <f t="shared" si="1"/>
        <v>225901</v>
      </c>
      <c r="F16" s="86">
        <f>SUM('a土地'!F16+'b家屋'!F16+'c償却資産'!F16)</f>
        <v>168548</v>
      </c>
      <c r="G16" s="87">
        <f>SUM('a土地'!G16+'b家屋'!G16+'c償却資産'!G16)</f>
        <v>5868</v>
      </c>
      <c r="H16" s="88">
        <f t="shared" si="2"/>
        <v>174416</v>
      </c>
      <c r="I16" s="107">
        <f t="shared" si="3"/>
        <v>92.42495695375132</v>
      </c>
      <c r="J16" s="210">
        <f t="shared" si="0"/>
        <v>13.477571832150486</v>
      </c>
      <c r="K16" s="108">
        <f t="shared" si="0"/>
        <v>77.20904289932315</v>
      </c>
    </row>
    <row r="17" spans="1:11" ht="13.5">
      <c r="A17" s="5"/>
      <c r="B17" s="75" t="str">
        <f>+'帳票61_06(1)'!B16</f>
        <v>大宜味村</v>
      </c>
      <c r="C17" s="89">
        <f>SUM('a土地'!C17+'b家屋'!C17+'c償却資産'!C17)</f>
        <v>99305</v>
      </c>
      <c r="D17" s="90">
        <f>SUM('a土地'!D17+'b家屋'!D17+'c償却資産'!D17)</f>
        <v>23096</v>
      </c>
      <c r="E17" s="91">
        <f t="shared" si="1"/>
        <v>122401</v>
      </c>
      <c r="F17" s="89">
        <f>SUM('a土地'!F17+'b家屋'!F17+'c償却資産'!F17)</f>
        <v>94565</v>
      </c>
      <c r="G17" s="90">
        <f>SUM('a土地'!G17+'b家屋'!G17+'c償却資産'!G17)</f>
        <v>7058</v>
      </c>
      <c r="H17" s="91">
        <f t="shared" si="2"/>
        <v>101623</v>
      </c>
      <c r="I17" s="109">
        <f t="shared" si="3"/>
        <v>95.22682644378429</v>
      </c>
      <c r="J17" s="155">
        <f t="shared" si="0"/>
        <v>30.55940422583997</v>
      </c>
      <c r="K17" s="110">
        <f t="shared" si="0"/>
        <v>83.0246484914339</v>
      </c>
    </row>
    <row r="18" spans="1:11" ht="13.5">
      <c r="A18" s="5"/>
      <c r="B18" s="75" t="str">
        <f>+'帳票61_06(1)'!B17</f>
        <v>東村</v>
      </c>
      <c r="C18" s="89">
        <f>SUM('a土地'!C18+'b家屋'!C18+'c償却資産'!C18)</f>
        <v>48670</v>
      </c>
      <c r="D18" s="90">
        <f>SUM('a土地'!D18+'b家屋'!D18+'c償却資産'!D18)</f>
        <v>11618</v>
      </c>
      <c r="E18" s="91">
        <f t="shared" si="1"/>
        <v>60288</v>
      </c>
      <c r="F18" s="89">
        <f>SUM('a土地'!F18+'b家屋'!F18+'c償却資産'!F18)</f>
        <v>45192</v>
      </c>
      <c r="G18" s="90">
        <f>SUM('a土地'!G18+'b家屋'!G18+'c償却資産'!G18)</f>
        <v>810</v>
      </c>
      <c r="H18" s="91">
        <f t="shared" si="2"/>
        <v>46002</v>
      </c>
      <c r="I18" s="109">
        <f t="shared" si="3"/>
        <v>92.85391411547155</v>
      </c>
      <c r="J18" s="155">
        <f t="shared" si="0"/>
        <v>6.971940092959201</v>
      </c>
      <c r="K18" s="110">
        <f t="shared" si="0"/>
        <v>76.30374203821655</v>
      </c>
    </row>
    <row r="19" spans="1:11" ht="13.5">
      <c r="A19" s="5"/>
      <c r="B19" s="76" t="str">
        <f>+'帳票61_06(1)'!B18</f>
        <v>今帰仁村</v>
      </c>
      <c r="C19" s="92">
        <f>SUM('a土地'!C19+'b家屋'!C19+'c償却資産'!C19)</f>
        <v>263662</v>
      </c>
      <c r="D19" s="93">
        <f>SUM('a土地'!D19+'b家屋'!D19+'c償却資産'!D19)</f>
        <v>45614</v>
      </c>
      <c r="E19" s="94">
        <f t="shared" si="1"/>
        <v>309276</v>
      </c>
      <c r="F19" s="92">
        <f>SUM('a土地'!F19+'b家屋'!F19+'c償却資産'!F19)</f>
        <v>249926</v>
      </c>
      <c r="G19" s="93">
        <f>SUM('a土地'!G19+'b家屋'!G19+'c償却資産'!G19)</f>
        <v>4648</v>
      </c>
      <c r="H19" s="94">
        <f t="shared" si="2"/>
        <v>254574</v>
      </c>
      <c r="I19" s="111">
        <f t="shared" si="3"/>
        <v>94.79029970189106</v>
      </c>
      <c r="J19" s="204">
        <f t="shared" si="0"/>
        <v>10.18985399219538</v>
      </c>
      <c r="K19" s="112">
        <f t="shared" si="0"/>
        <v>82.31288557793039</v>
      </c>
    </row>
    <row r="20" spans="1:11" ht="13.5">
      <c r="A20" s="5"/>
      <c r="B20" s="77" t="str">
        <f>+'帳票61_06(1)'!B19</f>
        <v>本部町</v>
      </c>
      <c r="C20" s="95">
        <f>SUM('a土地'!C20+'b家屋'!C20+'c償却資産'!C20)</f>
        <v>445577</v>
      </c>
      <c r="D20" s="96">
        <f>SUM('a土地'!D20+'b家屋'!D20+'c償却資産'!D20)</f>
        <v>149767</v>
      </c>
      <c r="E20" s="97">
        <f t="shared" si="1"/>
        <v>595344</v>
      </c>
      <c r="F20" s="95">
        <f>SUM('a土地'!F20+'b家屋'!F20+'c償却資産'!F20)</f>
        <v>418780</v>
      </c>
      <c r="G20" s="96">
        <f>SUM('a土地'!G20+'b家屋'!G20+'c償却資産'!G20)</f>
        <v>18665</v>
      </c>
      <c r="H20" s="97">
        <f t="shared" si="2"/>
        <v>437445</v>
      </c>
      <c r="I20" s="113">
        <f t="shared" si="3"/>
        <v>93.98600017505392</v>
      </c>
      <c r="J20" s="207">
        <f t="shared" si="0"/>
        <v>12.462692048315049</v>
      </c>
      <c r="K20" s="114">
        <f t="shared" si="0"/>
        <v>73.47768684995566</v>
      </c>
    </row>
    <row r="21" spans="1:11" ht="13.5">
      <c r="A21" s="5"/>
      <c r="B21" s="75" t="str">
        <f>+'帳票61_06(1)'!B20</f>
        <v>恩納村</v>
      </c>
      <c r="C21" s="89">
        <f>SUM('a土地'!C21+'b家屋'!C21+'c償却資産'!C21)</f>
        <v>822772</v>
      </c>
      <c r="D21" s="90">
        <f>SUM('a土地'!D21+'b家屋'!D21+'c償却資産'!D21)</f>
        <v>82399</v>
      </c>
      <c r="E21" s="91">
        <f t="shared" si="1"/>
        <v>905171</v>
      </c>
      <c r="F21" s="89">
        <f>SUM('a土地'!F21+'b家屋'!F21+'c償却資産'!F21)</f>
        <v>798475</v>
      </c>
      <c r="G21" s="90">
        <f>SUM('a土地'!G21+'b家屋'!G21+'c償却資産'!G21)</f>
        <v>30807</v>
      </c>
      <c r="H21" s="91">
        <f t="shared" si="2"/>
        <v>829282</v>
      </c>
      <c r="I21" s="109">
        <f t="shared" si="3"/>
        <v>97.04693402303432</v>
      </c>
      <c r="J21" s="155">
        <f t="shared" si="0"/>
        <v>37.38758965521426</v>
      </c>
      <c r="K21" s="110">
        <f t="shared" si="0"/>
        <v>91.61605928603545</v>
      </c>
    </row>
    <row r="22" spans="1:11" ht="13.5">
      <c r="A22" s="5"/>
      <c r="B22" s="75" t="str">
        <f>+'帳票61_06(1)'!B21</f>
        <v>宜野座村</v>
      </c>
      <c r="C22" s="89">
        <f>SUM('a土地'!C22+'b家屋'!C22+'c償却資産'!C22)</f>
        <v>162891</v>
      </c>
      <c r="D22" s="90">
        <f>SUM('a土地'!D22+'b家屋'!D22+'c償却資産'!D22)</f>
        <v>31806</v>
      </c>
      <c r="E22" s="91">
        <f t="shared" si="1"/>
        <v>194697</v>
      </c>
      <c r="F22" s="89">
        <f>SUM('a土地'!F22+'b家屋'!F22+'c償却資産'!F22)</f>
        <v>154103</v>
      </c>
      <c r="G22" s="90">
        <f>SUM('a土地'!G22+'b家屋'!G22+'c償却資産'!G22)</f>
        <v>10526</v>
      </c>
      <c r="H22" s="91">
        <f t="shared" si="2"/>
        <v>164629</v>
      </c>
      <c r="I22" s="109">
        <f t="shared" si="3"/>
        <v>94.6049812451271</v>
      </c>
      <c r="J22" s="155">
        <f t="shared" si="0"/>
        <v>33.09438470728793</v>
      </c>
      <c r="K22" s="110">
        <f t="shared" si="0"/>
        <v>84.55651602233215</v>
      </c>
    </row>
    <row r="23" spans="1:11" ht="13.5">
      <c r="A23" s="5"/>
      <c r="B23" s="75" t="str">
        <f>+'帳票61_06(1)'!B22</f>
        <v>金武町</v>
      </c>
      <c r="C23" s="89">
        <f>SUM('a土地'!C23+'b家屋'!C23+'c償却資産'!C23)</f>
        <v>779810</v>
      </c>
      <c r="D23" s="90">
        <f>SUM('a土地'!D23+'b家屋'!D23+'c償却資産'!D23)</f>
        <v>187422</v>
      </c>
      <c r="E23" s="91">
        <f t="shared" si="1"/>
        <v>967232</v>
      </c>
      <c r="F23" s="89">
        <f>SUM('a土地'!F23+'b家屋'!F23+'c償却資産'!F23)</f>
        <v>749253</v>
      </c>
      <c r="G23" s="90">
        <f>SUM('a土地'!G23+'b家屋'!G23+'c償却資産'!G23)</f>
        <v>52399</v>
      </c>
      <c r="H23" s="91">
        <f t="shared" si="2"/>
        <v>801652</v>
      </c>
      <c r="I23" s="109">
        <f t="shared" si="3"/>
        <v>96.08148138649159</v>
      </c>
      <c r="J23" s="155">
        <f t="shared" si="0"/>
        <v>27.957763763058768</v>
      </c>
      <c r="K23" s="110">
        <f t="shared" si="0"/>
        <v>82.8810461192351</v>
      </c>
    </row>
    <row r="24" spans="1:11" ht="13.5">
      <c r="A24" s="5"/>
      <c r="B24" s="76" t="str">
        <f>+'帳票61_06(1)'!B23</f>
        <v>伊江村</v>
      </c>
      <c r="C24" s="92">
        <f>SUM('a土地'!C24+'b家屋'!C24+'c償却資産'!C24)</f>
        <v>147514</v>
      </c>
      <c r="D24" s="93">
        <f>SUM('a土地'!D24+'b家屋'!D24+'c償却資産'!D24)</f>
        <v>19095</v>
      </c>
      <c r="E24" s="94">
        <f t="shared" si="1"/>
        <v>166609</v>
      </c>
      <c r="F24" s="92">
        <f>SUM('a土地'!F24+'b家屋'!F24+'c償却資産'!F24)</f>
        <v>143172</v>
      </c>
      <c r="G24" s="93">
        <f>SUM('a土地'!G24+'b家屋'!G24+'c償却資産'!G24)</f>
        <v>1302</v>
      </c>
      <c r="H24" s="94">
        <f t="shared" si="2"/>
        <v>144474</v>
      </c>
      <c r="I24" s="111">
        <f t="shared" si="3"/>
        <v>97.05655056469217</v>
      </c>
      <c r="J24" s="204">
        <f t="shared" si="0"/>
        <v>6.818538884524744</v>
      </c>
      <c r="K24" s="112">
        <f t="shared" si="0"/>
        <v>86.71440318350149</v>
      </c>
    </row>
    <row r="25" spans="1:11" ht="13.5">
      <c r="A25" s="5"/>
      <c r="B25" s="77" t="str">
        <f>+'帳票61_06(1)'!B24</f>
        <v>読谷村</v>
      </c>
      <c r="C25" s="95">
        <f>SUM('a土地'!C25+'b家屋'!C25+'c償却資産'!C25)</f>
        <v>1616394</v>
      </c>
      <c r="D25" s="96">
        <f>SUM('a土地'!D25+'b家屋'!D25+'c償却資産'!D25)</f>
        <v>255031</v>
      </c>
      <c r="E25" s="97">
        <f t="shared" si="1"/>
        <v>1871425</v>
      </c>
      <c r="F25" s="95">
        <f>SUM('a土地'!F25+'b家屋'!F25+'c償却資産'!F25)</f>
        <v>1525920</v>
      </c>
      <c r="G25" s="96">
        <f>SUM('a土地'!G25+'b家屋'!G25+'c償却資産'!G25)</f>
        <v>64182</v>
      </c>
      <c r="H25" s="97">
        <f t="shared" si="2"/>
        <v>1590102</v>
      </c>
      <c r="I25" s="113">
        <f t="shared" si="3"/>
        <v>94.40272606802549</v>
      </c>
      <c r="J25" s="207">
        <f t="shared" si="0"/>
        <v>25.16635232579569</v>
      </c>
      <c r="K25" s="114">
        <f t="shared" si="0"/>
        <v>84.9674445943599</v>
      </c>
    </row>
    <row r="26" spans="1:11" ht="13.5">
      <c r="A26" s="5"/>
      <c r="B26" s="75" t="str">
        <f>+'帳票61_06(1)'!B25</f>
        <v>嘉手納町</v>
      </c>
      <c r="C26" s="89">
        <f>SUM('a土地'!C26+'b家屋'!C26+'c償却資産'!C26)</f>
        <v>1055648</v>
      </c>
      <c r="D26" s="90">
        <f>SUM('a土地'!D26+'b家屋'!D26+'c償却資産'!D26)</f>
        <v>84114</v>
      </c>
      <c r="E26" s="91">
        <f t="shared" si="1"/>
        <v>1139762</v>
      </c>
      <c r="F26" s="89">
        <f>SUM('a土地'!F26+'b家屋'!F26+'c償却資産'!F26)</f>
        <v>1021678</v>
      </c>
      <c r="G26" s="90">
        <f>SUM('a土地'!G26+'b家屋'!G26+'c償却資産'!G26)</f>
        <v>28719</v>
      </c>
      <c r="H26" s="91">
        <f t="shared" si="2"/>
        <v>1050397</v>
      </c>
      <c r="I26" s="109">
        <f t="shared" si="3"/>
        <v>96.78207129649277</v>
      </c>
      <c r="J26" s="155">
        <f t="shared" si="0"/>
        <v>34.14294885512519</v>
      </c>
      <c r="K26" s="110">
        <f t="shared" si="0"/>
        <v>92.15932800005615</v>
      </c>
    </row>
    <row r="27" spans="1:11" ht="13.5">
      <c r="A27" s="5"/>
      <c r="B27" s="75" t="str">
        <f>+'帳票61_06(1)'!B26</f>
        <v>北谷町</v>
      </c>
      <c r="C27" s="89">
        <f>SUM('a土地'!C27+'b家屋'!C27+'c償却資産'!C27)</f>
        <v>2079961</v>
      </c>
      <c r="D27" s="90">
        <f>SUM('a土地'!D27+'b家屋'!D27+'c償却資産'!D27)</f>
        <v>296823</v>
      </c>
      <c r="E27" s="91">
        <f t="shared" si="1"/>
        <v>2376784</v>
      </c>
      <c r="F27" s="89">
        <f>SUM('a土地'!F27+'b家屋'!F27+'c償却資産'!F27)</f>
        <v>1990158</v>
      </c>
      <c r="G27" s="90">
        <f>SUM('a土地'!G27+'b家屋'!G27+'c償却資産'!G27)</f>
        <v>77549</v>
      </c>
      <c r="H27" s="91">
        <f t="shared" si="2"/>
        <v>2067707</v>
      </c>
      <c r="I27" s="109">
        <f t="shared" si="3"/>
        <v>95.68246712318164</v>
      </c>
      <c r="J27" s="155">
        <f t="shared" si="0"/>
        <v>26.126344656579846</v>
      </c>
      <c r="K27" s="110">
        <f t="shared" si="0"/>
        <v>86.99599963648359</v>
      </c>
    </row>
    <row r="28" spans="1:11" ht="13.5">
      <c r="A28" s="5"/>
      <c r="B28" s="75" t="str">
        <f>+'帳票61_06(1)'!B27</f>
        <v>北中城村</v>
      </c>
      <c r="C28" s="89">
        <f>SUM('a土地'!C28+'b家屋'!C28+'c償却資産'!C28)</f>
        <v>810099</v>
      </c>
      <c r="D28" s="90">
        <f>SUM('a土地'!D28+'b家屋'!D28+'c償却資産'!D28)</f>
        <v>133994</v>
      </c>
      <c r="E28" s="91">
        <f t="shared" si="1"/>
        <v>944093</v>
      </c>
      <c r="F28" s="89">
        <f>SUM('a土地'!F28+'b家屋'!F28+'c償却資産'!F28)</f>
        <v>775173</v>
      </c>
      <c r="G28" s="90">
        <f>SUM('a土地'!G28+'b家屋'!G28+'c償却資産'!G28)</f>
        <v>30914</v>
      </c>
      <c r="H28" s="91">
        <f t="shared" si="2"/>
        <v>806087</v>
      </c>
      <c r="I28" s="109">
        <f t="shared" si="3"/>
        <v>95.68867508785964</v>
      </c>
      <c r="J28" s="155">
        <f t="shared" si="0"/>
        <v>23.071182291744407</v>
      </c>
      <c r="K28" s="110">
        <f t="shared" si="0"/>
        <v>85.38216044393931</v>
      </c>
    </row>
    <row r="29" spans="1:11" ht="13.5">
      <c r="A29" s="5"/>
      <c r="B29" s="76" t="str">
        <f>+'帳票61_06(1)'!B28</f>
        <v>中城村</v>
      </c>
      <c r="C29" s="92">
        <f>SUM('a土地'!C29+'b家屋'!C29+'c償却資産'!C29)</f>
        <v>734751</v>
      </c>
      <c r="D29" s="93">
        <f>SUM('a土地'!D29+'b家屋'!D29+'c償却資産'!D29)</f>
        <v>125461</v>
      </c>
      <c r="E29" s="94">
        <f t="shared" si="1"/>
        <v>860212</v>
      </c>
      <c r="F29" s="92">
        <f>SUM('a土地'!F29+'b家屋'!F29+'c償却資産'!F29)</f>
        <v>701816</v>
      </c>
      <c r="G29" s="93">
        <f>SUM('a土地'!G29+'b家屋'!G29+'c償却資産'!G29)</f>
        <v>32011</v>
      </c>
      <c r="H29" s="94">
        <f t="shared" si="2"/>
        <v>733827</v>
      </c>
      <c r="I29" s="111">
        <f t="shared" si="3"/>
        <v>95.51752906767055</v>
      </c>
      <c r="J29" s="204">
        <f t="shared" si="0"/>
        <v>25.514701779835963</v>
      </c>
      <c r="K29" s="112">
        <f t="shared" si="0"/>
        <v>85.30769159230516</v>
      </c>
    </row>
    <row r="30" spans="1:11" ht="13.5">
      <c r="A30" s="5"/>
      <c r="B30" s="77" t="str">
        <f>+'帳票61_06(1)'!B29</f>
        <v>西原町</v>
      </c>
      <c r="C30" s="95">
        <f>SUM('a土地'!C30+'b家屋'!C30+'c償却資産'!C30)</f>
        <v>1638819</v>
      </c>
      <c r="D30" s="96">
        <f>SUM('a土地'!D30+'b家屋'!D30+'c償却資産'!D30)</f>
        <v>186507</v>
      </c>
      <c r="E30" s="97">
        <f t="shared" si="1"/>
        <v>1825326</v>
      </c>
      <c r="F30" s="95">
        <f>SUM('a土地'!F30+'b家屋'!F30+'c償却資産'!F30)</f>
        <v>1587639</v>
      </c>
      <c r="G30" s="96">
        <f>SUM('a土地'!G30+'b家屋'!G30+'c償却資産'!G30)</f>
        <v>63693</v>
      </c>
      <c r="H30" s="97">
        <f t="shared" si="2"/>
        <v>1651332</v>
      </c>
      <c r="I30" s="113">
        <f t="shared" si="3"/>
        <v>96.87701936577498</v>
      </c>
      <c r="J30" s="207">
        <f t="shared" si="0"/>
        <v>34.15046084061188</v>
      </c>
      <c r="K30" s="114">
        <f t="shared" si="0"/>
        <v>90.46778493266409</v>
      </c>
    </row>
    <row r="31" spans="1:11" ht="13.5">
      <c r="A31" s="5"/>
      <c r="B31" s="75" t="str">
        <f>+'帳票61_06(1)'!B30</f>
        <v>与那原町</v>
      </c>
      <c r="C31" s="89">
        <f>SUM('a土地'!C31+'b家屋'!C31+'c償却資産'!C31)</f>
        <v>555122</v>
      </c>
      <c r="D31" s="90">
        <f>SUM('a土地'!D31+'b家屋'!D31+'c償却資産'!D31)</f>
        <v>91881</v>
      </c>
      <c r="E31" s="91">
        <f t="shared" si="1"/>
        <v>647003</v>
      </c>
      <c r="F31" s="89">
        <f>SUM('a土地'!F31+'b家屋'!F31+'c償却資産'!F31)</f>
        <v>533599</v>
      </c>
      <c r="G31" s="90">
        <f>SUM('a土地'!G31+'b家屋'!G31+'c償却資産'!G31)</f>
        <v>30878</v>
      </c>
      <c r="H31" s="91">
        <f t="shared" si="2"/>
        <v>564477</v>
      </c>
      <c r="I31" s="109">
        <f t="shared" si="3"/>
        <v>96.12283425985639</v>
      </c>
      <c r="J31" s="155">
        <f t="shared" si="0"/>
        <v>33.606512771955025</v>
      </c>
      <c r="K31" s="110">
        <f t="shared" si="0"/>
        <v>87.24488139931344</v>
      </c>
    </row>
    <row r="32" spans="1:11" ht="13.5">
      <c r="A32" s="5"/>
      <c r="B32" s="75" t="str">
        <f>+'帳票61_06(1)'!B31</f>
        <v>南風原町</v>
      </c>
      <c r="C32" s="89">
        <f>SUM('a土地'!C32+'b家屋'!C32+'c償却資産'!C32)</f>
        <v>1563607</v>
      </c>
      <c r="D32" s="90">
        <f>SUM('a土地'!D32+'b家屋'!D32+'c償却資産'!D32)</f>
        <v>156909</v>
      </c>
      <c r="E32" s="91">
        <f>SUM(C32:D32)</f>
        <v>1720516</v>
      </c>
      <c r="F32" s="89">
        <f>SUM('a土地'!F32+'b家屋'!F32+'c償却資産'!F32)</f>
        <v>1521360</v>
      </c>
      <c r="G32" s="90">
        <f>SUM('a土地'!G32+'b家屋'!G32+'c償却資産'!G32)</f>
        <v>55062</v>
      </c>
      <c r="H32" s="91">
        <f>SUM(F32:G32)</f>
        <v>1576422</v>
      </c>
      <c r="I32" s="109">
        <f t="shared" si="3"/>
        <v>97.29810623769272</v>
      </c>
      <c r="J32" s="155">
        <f t="shared" si="0"/>
        <v>35.09167734164389</v>
      </c>
      <c r="K32" s="110">
        <f t="shared" si="0"/>
        <v>91.62495437415286</v>
      </c>
    </row>
    <row r="33" spans="1:11" ht="13.5">
      <c r="A33" s="5"/>
      <c r="B33" s="75" t="str">
        <f>+'帳票61_06(1)'!B32</f>
        <v>渡嘉敷村</v>
      </c>
      <c r="C33" s="89">
        <f>SUM('a土地'!C33+'b家屋'!C33+'c償却資産'!C33)</f>
        <v>24996</v>
      </c>
      <c r="D33" s="90">
        <f>SUM('a土地'!D33+'b家屋'!D33+'c償却資産'!D33)</f>
        <v>1619</v>
      </c>
      <c r="E33" s="91">
        <f t="shared" si="1"/>
        <v>26615</v>
      </c>
      <c r="F33" s="89">
        <f>SUM('a土地'!F33+'b家屋'!F33+'c償却資産'!F33)</f>
        <v>24435</v>
      </c>
      <c r="G33" s="90">
        <f>SUM('a土地'!G33+'b家屋'!G33+'c償却資産'!G33)</f>
        <v>381</v>
      </c>
      <c r="H33" s="91">
        <f t="shared" si="2"/>
        <v>24816</v>
      </c>
      <c r="I33" s="109">
        <f t="shared" si="3"/>
        <v>97.7556409025444</v>
      </c>
      <c r="J33" s="155">
        <f t="shared" si="0"/>
        <v>23.53304508956146</v>
      </c>
      <c r="K33" s="110">
        <f t="shared" si="0"/>
        <v>93.24065376667293</v>
      </c>
    </row>
    <row r="34" spans="1:11" ht="13.5">
      <c r="A34" s="5"/>
      <c r="B34" s="76" t="str">
        <f>+'帳票61_06(1)'!B33</f>
        <v>座間味村</v>
      </c>
      <c r="C34" s="92">
        <f>SUM('a土地'!C34+'b家屋'!C34+'c償却資産'!C34)</f>
        <v>35864</v>
      </c>
      <c r="D34" s="93">
        <f>SUM('a土地'!D34+'b家屋'!D34+'c償却資産'!D34)</f>
        <v>12096</v>
      </c>
      <c r="E34" s="94">
        <f t="shared" si="1"/>
        <v>47960</v>
      </c>
      <c r="F34" s="92">
        <f>SUM('a土地'!F34+'b家屋'!F34+'c償却資産'!F34)</f>
        <v>31904</v>
      </c>
      <c r="G34" s="93">
        <f>SUM('a土地'!G34+'b家屋'!G34+'c償却資産'!G34)</f>
        <v>5199</v>
      </c>
      <c r="H34" s="94">
        <f t="shared" si="2"/>
        <v>37103</v>
      </c>
      <c r="I34" s="111">
        <f t="shared" si="3"/>
        <v>88.9582868614767</v>
      </c>
      <c r="J34" s="204">
        <f t="shared" si="0"/>
        <v>42.9811507936508</v>
      </c>
      <c r="K34" s="112">
        <f t="shared" si="0"/>
        <v>77.36238532110092</v>
      </c>
    </row>
    <row r="35" spans="1:11" ht="13.5">
      <c r="A35" s="5"/>
      <c r="B35" s="77" t="str">
        <f>+'帳票61_06(1)'!B34</f>
        <v>粟国村</v>
      </c>
      <c r="C35" s="95">
        <f>SUM('a土地'!C35+'b家屋'!C35+'c償却資産'!C35)</f>
        <v>28452</v>
      </c>
      <c r="D35" s="96">
        <f>SUM('a土地'!D35+'b家屋'!D35+'c償却資産'!D35)</f>
        <v>5593</v>
      </c>
      <c r="E35" s="97">
        <f t="shared" si="1"/>
        <v>34045</v>
      </c>
      <c r="F35" s="95">
        <f>SUM('a土地'!F35+'b家屋'!F35+'c償却資産'!F35)</f>
        <v>26595</v>
      </c>
      <c r="G35" s="96">
        <f>SUM('a土地'!G35+'b家屋'!G35+'c償却資産'!G35)</f>
        <v>2492</v>
      </c>
      <c r="H35" s="97">
        <f t="shared" si="2"/>
        <v>29087</v>
      </c>
      <c r="I35" s="113">
        <f t="shared" si="3"/>
        <v>93.47321805145509</v>
      </c>
      <c r="J35" s="207">
        <f t="shared" si="0"/>
        <v>44.55569461827284</v>
      </c>
      <c r="K35" s="114">
        <f t="shared" si="0"/>
        <v>85.43692172125128</v>
      </c>
    </row>
    <row r="36" spans="1:11" ht="13.5">
      <c r="A36" s="5"/>
      <c r="B36" s="75" t="str">
        <f>+'帳票61_06(1)'!B35</f>
        <v>渡名喜村</v>
      </c>
      <c r="C36" s="89">
        <f>SUM('a土地'!C36+'b家屋'!C36+'c償却資産'!C36)</f>
        <v>8557</v>
      </c>
      <c r="D36" s="90">
        <f>SUM('a土地'!D36+'b家屋'!D36+'c償却資産'!D36)</f>
        <v>1425</v>
      </c>
      <c r="E36" s="91">
        <f t="shared" si="1"/>
        <v>9982</v>
      </c>
      <c r="F36" s="89">
        <f>SUM('a土地'!F36+'b家屋'!F36+'c償却資産'!F36)</f>
        <v>8278</v>
      </c>
      <c r="G36" s="90">
        <f>SUM('a土地'!G36+'b家屋'!G36+'c償却資産'!G36)</f>
        <v>269</v>
      </c>
      <c r="H36" s="91">
        <f t="shared" si="2"/>
        <v>8547</v>
      </c>
      <c r="I36" s="109">
        <f t="shared" si="3"/>
        <v>96.73951151104359</v>
      </c>
      <c r="J36" s="155">
        <f t="shared" si="0"/>
        <v>18.87719298245614</v>
      </c>
      <c r="K36" s="110">
        <f t="shared" si="0"/>
        <v>85.6241234221599</v>
      </c>
    </row>
    <row r="37" spans="1:11" ht="13.5">
      <c r="A37" s="5"/>
      <c r="B37" s="75" t="str">
        <f>+'帳票61_06(1)'!B36</f>
        <v>南大東村</v>
      </c>
      <c r="C37" s="89">
        <f>SUM('a土地'!C37+'b家屋'!C37+'c償却資産'!C37)</f>
        <v>70602</v>
      </c>
      <c r="D37" s="90">
        <f>SUM('a土地'!D37+'b家屋'!D37+'c償却資産'!D37)</f>
        <v>12807</v>
      </c>
      <c r="E37" s="91">
        <f t="shared" si="1"/>
        <v>83409</v>
      </c>
      <c r="F37" s="89">
        <f>SUM('a土地'!F37+'b家屋'!F37+'c償却資産'!F37)</f>
        <v>68111</v>
      </c>
      <c r="G37" s="90">
        <f>SUM('a土地'!G37+'b家屋'!G37+'c償却資産'!G37)</f>
        <v>2295</v>
      </c>
      <c r="H37" s="91">
        <f t="shared" si="2"/>
        <v>70406</v>
      </c>
      <c r="I37" s="109">
        <f t="shared" si="3"/>
        <v>96.47177133792243</v>
      </c>
      <c r="J37" s="155">
        <f t="shared" si="3"/>
        <v>17.919887561489812</v>
      </c>
      <c r="K37" s="110">
        <f t="shared" si="3"/>
        <v>84.410555215864</v>
      </c>
    </row>
    <row r="38" spans="1:11" ht="13.5">
      <c r="A38" s="5"/>
      <c r="B38" s="75" t="str">
        <f>+'帳票61_06(1)'!B37</f>
        <v>北大東村</v>
      </c>
      <c r="C38" s="89">
        <f>SUM('a土地'!C38+'b家屋'!C38+'c償却資産'!C38)</f>
        <v>23065</v>
      </c>
      <c r="D38" s="90">
        <f>SUM('a土地'!D38+'b家屋'!D38+'c償却資産'!D38)</f>
        <v>1085</v>
      </c>
      <c r="E38" s="91">
        <f t="shared" si="1"/>
        <v>24150</v>
      </c>
      <c r="F38" s="89">
        <f>SUM('a土地'!F38+'b家屋'!F38+'c償却資産'!F38)</f>
        <v>22892</v>
      </c>
      <c r="G38" s="90">
        <f>SUM('a土地'!G38+'b家屋'!G38+'c償却資産'!G38)</f>
        <v>385</v>
      </c>
      <c r="H38" s="91">
        <f t="shared" si="2"/>
        <v>23277</v>
      </c>
      <c r="I38" s="109">
        <f t="shared" si="3"/>
        <v>99.24994580533276</v>
      </c>
      <c r="J38" s="155">
        <f t="shared" si="3"/>
        <v>35.483870967741936</v>
      </c>
      <c r="K38" s="110">
        <f t="shared" si="3"/>
        <v>96.38509316770187</v>
      </c>
    </row>
    <row r="39" spans="1:11" ht="13.5">
      <c r="A39" s="5"/>
      <c r="B39" s="76" t="str">
        <f>+'帳票61_06(1)'!B38</f>
        <v>伊平屋村</v>
      </c>
      <c r="C39" s="92">
        <f>SUM('a土地'!C39+'b家屋'!C39+'c償却資産'!C39)</f>
        <v>28184</v>
      </c>
      <c r="D39" s="93">
        <f>SUM('a土地'!D39+'b家屋'!D39+'c償却資産'!D39)</f>
        <v>7558</v>
      </c>
      <c r="E39" s="94">
        <f t="shared" si="1"/>
        <v>35742</v>
      </c>
      <c r="F39" s="92">
        <f>SUM('a土地'!F39+'b家屋'!F39+'c償却資産'!F39)</f>
        <v>26736</v>
      </c>
      <c r="G39" s="93">
        <f>SUM('a土地'!G39+'b家屋'!G39+'c償却資産'!G39)</f>
        <v>419</v>
      </c>
      <c r="H39" s="94">
        <f t="shared" si="2"/>
        <v>27155</v>
      </c>
      <c r="I39" s="111">
        <f t="shared" si="3"/>
        <v>94.862333238717</v>
      </c>
      <c r="J39" s="204">
        <f t="shared" si="3"/>
        <v>5.543794654670547</v>
      </c>
      <c r="K39" s="112">
        <f t="shared" si="3"/>
        <v>75.97504336634772</v>
      </c>
    </row>
    <row r="40" spans="1:11" ht="13.5">
      <c r="A40" s="5"/>
      <c r="B40" s="77" t="str">
        <f>+'帳票61_06(1)'!B39</f>
        <v>伊是名村</v>
      </c>
      <c r="C40" s="95">
        <f>SUM('a土地'!C40+'b家屋'!C40+'c償却資産'!C40)</f>
        <v>50968</v>
      </c>
      <c r="D40" s="96">
        <f>SUM('a土地'!D40+'b家屋'!D40+'c償却資産'!D40)</f>
        <v>21737</v>
      </c>
      <c r="E40" s="97">
        <f t="shared" si="1"/>
        <v>72705</v>
      </c>
      <c r="F40" s="95">
        <f>SUM('a土地'!F40+'b家屋'!F40+'c償却資産'!F40)</f>
        <v>46924</v>
      </c>
      <c r="G40" s="96">
        <f>SUM('a土地'!G40+'b家屋'!G40+'c償却資産'!G40)</f>
        <v>2236</v>
      </c>
      <c r="H40" s="97">
        <f t="shared" si="2"/>
        <v>49160</v>
      </c>
      <c r="I40" s="113">
        <f t="shared" si="3"/>
        <v>92.06560979438079</v>
      </c>
      <c r="J40" s="207">
        <f t="shared" si="3"/>
        <v>10.286608087592585</v>
      </c>
      <c r="K40" s="114">
        <f t="shared" si="3"/>
        <v>67.6157073103638</v>
      </c>
    </row>
    <row r="41" spans="1:11" ht="13.5">
      <c r="A41" s="5"/>
      <c r="B41" s="75" t="str">
        <f>+'帳票61_06(1)'!B40</f>
        <v>久米島町</v>
      </c>
      <c r="C41" s="89">
        <f>SUM('a土地'!C41+'b家屋'!C41+'c償却資産'!C41)</f>
        <v>300173</v>
      </c>
      <c r="D41" s="90">
        <f>SUM('a土地'!D41+'b家屋'!D41+'c償却資産'!D41)</f>
        <v>87162</v>
      </c>
      <c r="E41" s="91">
        <f>SUM(C41:D41)</f>
        <v>387335</v>
      </c>
      <c r="F41" s="89">
        <f>SUM('a土地'!F41+'b家屋'!F41+'c償却資産'!F41)</f>
        <v>279441</v>
      </c>
      <c r="G41" s="90">
        <f>SUM('a土地'!G41+'b家屋'!G41+'c償却資産'!G41)</f>
        <v>19351</v>
      </c>
      <c r="H41" s="91">
        <f>SUM(F41:G41)</f>
        <v>298792</v>
      </c>
      <c r="I41" s="109">
        <f t="shared" si="3"/>
        <v>93.09331618766511</v>
      </c>
      <c r="J41" s="155">
        <f t="shared" si="3"/>
        <v>22.20118859135862</v>
      </c>
      <c r="K41" s="110">
        <f t="shared" si="3"/>
        <v>77.14045980869273</v>
      </c>
    </row>
    <row r="42" spans="1:11" ht="13.5">
      <c r="A42" s="5"/>
      <c r="B42" s="75" t="str">
        <f>+'帳票61_06(1)'!B41</f>
        <v>八重瀬町</v>
      </c>
      <c r="C42" s="89">
        <f>SUM('a土地'!C42+'b家屋'!C42+'c償却資産'!C42)</f>
        <v>857797</v>
      </c>
      <c r="D42" s="90">
        <f>SUM('a土地'!D42+'b家屋'!D42+'c償却資産'!D42)</f>
        <v>241540</v>
      </c>
      <c r="E42" s="91">
        <f>SUM(C42:D42)</f>
        <v>1099337</v>
      </c>
      <c r="F42" s="89">
        <f>SUM('a土地'!F42+'b家屋'!F42+'c償却資産'!F42)</f>
        <v>799763</v>
      </c>
      <c r="G42" s="90">
        <f>SUM('a土地'!G42+'b家屋'!G42+'c償却資産'!G42)</f>
        <v>45162</v>
      </c>
      <c r="H42" s="91">
        <f>SUM(F42:G42)</f>
        <v>844925</v>
      </c>
      <c r="I42" s="109">
        <f t="shared" si="3"/>
        <v>93.23452984797103</v>
      </c>
      <c r="J42" s="155">
        <f t="shared" si="3"/>
        <v>18.697524219590957</v>
      </c>
      <c r="K42" s="110">
        <f t="shared" si="3"/>
        <v>76.85768786095619</v>
      </c>
    </row>
    <row r="43" spans="1:11" ht="13.5">
      <c r="A43" s="5"/>
      <c r="B43" s="75" t="str">
        <f>+'帳票61_06(1)'!B42</f>
        <v>多良間村</v>
      </c>
      <c r="C43" s="89">
        <f>SUM('a土地'!C43+'b家屋'!C43+'c償却資産'!C43)</f>
        <v>51574</v>
      </c>
      <c r="D43" s="90">
        <f>SUM('a土地'!D43+'b家屋'!D43+'c償却資産'!D43)</f>
        <v>7976</v>
      </c>
      <c r="E43" s="91">
        <f>SUM(C43:D43)</f>
        <v>59550</v>
      </c>
      <c r="F43" s="89">
        <f>SUM('a土地'!F43+'b家屋'!F43+'c償却資産'!F43)</f>
        <v>48121</v>
      </c>
      <c r="G43" s="90">
        <f>SUM('a土地'!G43+'b家屋'!G43+'c償却資産'!G43)</f>
        <v>1903</v>
      </c>
      <c r="H43" s="91">
        <f>SUM(F43:G43)</f>
        <v>50024</v>
      </c>
      <c r="I43" s="109">
        <f t="shared" si="3"/>
        <v>93.30476596734789</v>
      </c>
      <c r="J43" s="155">
        <f t="shared" si="3"/>
        <v>23.859077231695085</v>
      </c>
      <c r="K43" s="110">
        <f t="shared" si="3"/>
        <v>84.00335852225021</v>
      </c>
    </row>
    <row r="44" spans="1:11" ht="13.5">
      <c r="A44" s="5"/>
      <c r="B44" s="76" t="str">
        <f>+'帳票61_06(1)'!B43</f>
        <v>竹富町</v>
      </c>
      <c r="C44" s="92">
        <f>SUM('a土地'!C44+'b家屋'!C44+'c償却資産'!C44)</f>
        <v>273020</v>
      </c>
      <c r="D44" s="93">
        <f>SUM('a土地'!D44+'b家屋'!D44+'c償却資産'!D44)</f>
        <v>25212</v>
      </c>
      <c r="E44" s="94">
        <f t="shared" si="1"/>
        <v>298232</v>
      </c>
      <c r="F44" s="92">
        <f>SUM('a土地'!F44+'b家屋'!F44+'c償却資産'!F44)</f>
        <v>254940</v>
      </c>
      <c r="G44" s="93">
        <f>SUM('a土地'!G44+'b家屋'!G44+'c償却資産'!G44)</f>
        <v>5405</v>
      </c>
      <c r="H44" s="94">
        <f t="shared" si="2"/>
        <v>260345</v>
      </c>
      <c r="I44" s="111">
        <f t="shared" si="3"/>
        <v>93.37777452201304</v>
      </c>
      <c r="J44" s="204">
        <f t="shared" si="3"/>
        <v>21.438204029827066</v>
      </c>
      <c r="K44" s="112">
        <f t="shared" si="3"/>
        <v>87.29613187049009</v>
      </c>
    </row>
    <row r="45" spans="1:11" ht="14.25" thickBot="1">
      <c r="A45" s="5"/>
      <c r="B45" s="77" t="str">
        <f>+'帳票61_06(1)'!B44</f>
        <v>与那国町</v>
      </c>
      <c r="C45" s="95">
        <f>SUM('a土地'!C45+'b家屋'!C45+'c償却資産'!C45)</f>
        <v>68036</v>
      </c>
      <c r="D45" s="96">
        <f>SUM('a土地'!D45+'b家屋'!D45+'c償却資産'!D45)</f>
        <v>37119</v>
      </c>
      <c r="E45" s="97">
        <f t="shared" si="1"/>
        <v>105155</v>
      </c>
      <c r="F45" s="95">
        <f>SUM('a土地'!F45+'b家屋'!F45+'c償却資産'!F45)</f>
        <v>62055</v>
      </c>
      <c r="G45" s="96">
        <f>SUM('a土地'!G45+'b家屋'!G45+'c償却資産'!G45)</f>
        <v>2408</v>
      </c>
      <c r="H45" s="97">
        <f t="shared" si="2"/>
        <v>64463</v>
      </c>
      <c r="I45" s="113">
        <f t="shared" si="3"/>
        <v>91.20906578870009</v>
      </c>
      <c r="J45" s="207">
        <f t="shared" si="3"/>
        <v>6.4872437296263366</v>
      </c>
      <c r="K45" s="114">
        <f t="shared" si="3"/>
        <v>61.30283866673006</v>
      </c>
    </row>
    <row r="46" spans="1:11" ht="14.25" thickTop="1">
      <c r="A46" s="7"/>
      <c r="B46" s="79" t="s">
        <v>65</v>
      </c>
      <c r="C46" s="98">
        <f aca="true" t="shared" si="4" ref="C46:H46">SUM(C5:C15)</f>
        <v>53208299</v>
      </c>
      <c r="D46" s="99">
        <f t="shared" si="4"/>
        <v>8364440</v>
      </c>
      <c r="E46" s="100">
        <f t="shared" si="4"/>
        <v>61572739</v>
      </c>
      <c r="F46" s="98">
        <f t="shared" si="4"/>
        <v>50749685</v>
      </c>
      <c r="G46" s="99">
        <f t="shared" si="4"/>
        <v>2295816</v>
      </c>
      <c r="H46" s="100">
        <f t="shared" si="4"/>
        <v>53045501</v>
      </c>
      <c r="I46" s="115">
        <f t="shared" si="3"/>
        <v>95.37926592992571</v>
      </c>
      <c r="J46" s="219">
        <f t="shared" si="3"/>
        <v>27.447336582006688</v>
      </c>
      <c r="K46" s="116">
        <f t="shared" si="3"/>
        <v>86.15095229075321</v>
      </c>
    </row>
    <row r="47" spans="1:11" ht="14.25" thickBot="1">
      <c r="A47" s="7"/>
      <c r="B47" s="80" t="s">
        <v>66</v>
      </c>
      <c r="C47" s="101">
        <f aca="true" t="shared" si="5" ref="C47:H47">SUM(C16:C45)</f>
        <v>14828252</v>
      </c>
      <c r="D47" s="102">
        <f t="shared" si="5"/>
        <v>2388005</v>
      </c>
      <c r="E47" s="103">
        <f t="shared" si="5"/>
        <v>17216257</v>
      </c>
      <c r="F47" s="101">
        <f t="shared" si="5"/>
        <v>14179552</v>
      </c>
      <c r="G47" s="102">
        <f t="shared" si="5"/>
        <v>602996</v>
      </c>
      <c r="H47" s="103">
        <f t="shared" si="5"/>
        <v>14782548</v>
      </c>
      <c r="I47" s="117">
        <f t="shared" si="3"/>
        <v>95.62524294839338</v>
      </c>
      <c r="J47" s="216">
        <f t="shared" si="3"/>
        <v>25.251035906541237</v>
      </c>
      <c r="K47" s="118">
        <f t="shared" si="3"/>
        <v>85.86389015916758</v>
      </c>
    </row>
    <row r="48" spans="2:11" ht="14.25" thickBot="1">
      <c r="B48" s="82" t="s">
        <v>130</v>
      </c>
      <c r="C48" s="104">
        <f aca="true" t="shared" si="6" ref="C48:H48">SUM(C46:C47)</f>
        <v>68036551</v>
      </c>
      <c r="D48" s="105">
        <f t="shared" si="6"/>
        <v>10752445</v>
      </c>
      <c r="E48" s="106">
        <f t="shared" si="6"/>
        <v>78788996</v>
      </c>
      <c r="F48" s="104">
        <f t="shared" si="6"/>
        <v>64929237</v>
      </c>
      <c r="G48" s="105">
        <f t="shared" si="6"/>
        <v>2898812</v>
      </c>
      <c r="H48" s="106">
        <f t="shared" si="6"/>
        <v>67828049</v>
      </c>
      <c r="I48" s="119">
        <f t="shared" si="3"/>
        <v>95.4328754848258</v>
      </c>
      <c r="J48" s="224">
        <f t="shared" si="3"/>
        <v>26.959561290478582</v>
      </c>
      <c r="K48" s="120">
        <f t="shared" si="3"/>
        <v>86.08822607664655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49</v>
      </c>
      <c r="I1" s="2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4" t="str">
        <f>+'帳票61_06(1)'!B4</f>
        <v>那覇市</v>
      </c>
      <c r="C5" s="161">
        <f>+'帳票61_06(1)'!CO4</f>
        <v>7045384</v>
      </c>
      <c r="D5" s="162">
        <f>+'帳票61_06(1)'!CP4</f>
        <v>802934</v>
      </c>
      <c r="E5" s="163">
        <f>SUM(C5:D5)</f>
        <v>7848318</v>
      </c>
      <c r="F5" s="161">
        <f>+'帳票61_06(1)'!CT4</f>
        <v>6801068</v>
      </c>
      <c r="G5" s="162">
        <f>+'帳票61_06(1)'!CU4</f>
        <v>240031</v>
      </c>
      <c r="H5" s="163">
        <f>SUM(F5:G5)</f>
        <v>7041099</v>
      </c>
      <c r="I5" s="164">
        <f>IF(C5=0,"－",(F5/C5)*100)</f>
        <v>96.53225431005606</v>
      </c>
      <c r="J5" s="165">
        <f aca="true" t="shared" si="0" ref="J5:K36">IF(D5=0,"－",(G5/D5)*100)</f>
        <v>29.89423788256569</v>
      </c>
      <c r="K5" s="166">
        <f>IF(E5=0,"－",(H5/E5)*100)</f>
        <v>89.71475161939156</v>
      </c>
    </row>
    <row r="6" spans="1:11" ht="13.5">
      <c r="A6" s="17"/>
      <c r="B6" s="75" t="str">
        <f>+'帳票61_06(1)'!B5</f>
        <v>宜野湾市</v>
      </c>
      <c r="C6" s="129">
        <f>+'帳票61_06(1)'!CO5</f>
        <v>1983944</v>
      </c>
      <c r="D6" s="130">
        <f>+'帳票61_06(1)'!CP5</f>
        <v>329523</v>
      </c>
      <c r="E6" s="131">
        <f aca="true" t="shared" si="1" ref="E6:E45">SUM(C6:D6)</f>
        <v>2313467</v>
      </c>
      <c r="F6" s="129">
        <f>+'帳票61_06(1)'!CT5</f>
        <v>1879858</v>
      </c>
      <c r="G6" s="130">
        <f>+'帳票61_06(1)'!CU5</f>
        <v>96843</v>
      </c>
      <c r="H6" s="131">
        <f aca="true" t="shared" si="2" ref="H6:H45">SUM(F6:G6)</f>
        <v>1976701</v>
      </c>
      <c r="I6" s="144">
        <f aca="true" t="shared" si="3" ref="I6:K48">IF(C6=0,"－",(F6/C6)*100)</f>
        <v>94.75358175432372</v>
      </c>
      <c r="J6" s="145">
        <f t="shared" si="0"/>
        <v>29.388843874327435</v>
      </c>
      <c r="K6" s="146">
        <f t="shared" si="0"/>
        <v>85.44323303509408</v>
      </c>
    </row>
    <row r="7" spans="1:11" ht="13.5">
      <c r="A7" s="17"/>
      <c r="B7" s="75" t="str">
        <f>+'帳票61_06(1)'!B6</f>
        <v>石垣市</v>
      </c>
      <c r="C7" s="129">
        <f>+'帳票61_06(1)'!CO6</f>
        <v>550978</v>
      </c>
      <c r="D7" s="130">
        <f>+'帳票61_06(1)'!CP6</f>
        <v>103940</v>
      </c>
      <c r="E7" s="131">
        <f t="shared" si="1"/>
        <v>654918</v>
      </c>
      <c r="F7" s="129">
        <f>+'帳票61_06(1)'!CT6</f>
        <v>519488</v>
      </c>
      <c r="G7" s="130">
        <f>+'帳票61_06(1)'!CU6</f>
        <v>30201</v>
      </c>
      <c r="H7" s="131">
        <f t="shared" si="2"/>
        <v>549689</v>
      </c>
      <c r="I7" s="144">
        <f t="shared" si="3"/>
        <v>94.28470828236335</v>
      </c>
      <c r="J7" s="145">
        <f t="shared" si="0"/>
        <v>29.0561862613046</v>
      </c>
      <c r="K7" s="146">
        <f t="shared" si="0"/>
        <v>83.93249231201465</v>
      </c>
    </row>
    <row r="8" spans="1:11" ht="13.5">
      <c r="A8" s="17"/>
      <c r="B8" s="75" t="str">
        <f>+'帳票61_06(1)'!B7</f>
        <v>浦添市</v>
      </c>
      <c r="C8" s="129">
        <f>+'帳票61_06(1)'!CO7</f>
        <v>2376744</v>
      </c>
      <c r="D8" s="130">
        <f>+'帳票61_06(1)'!CP7</f>
        <v>168756</v>
      </c>
      <c r="E8" s="131">
        <f t="shared" si="1"/>
        <v>2545500</v>
      </c>
      <c r="F8" s="129">
        <f>+'帳票61_06(1)'!CT7</f>
        <v>2316193</v>
      </c>
      <c r="G8" s="130">
        <f>+'帳票61_06(1)'!CU7</f>
        <v>56751</v>
      </c>
      <c r="H8" s="131">
        <f t="shared" si="2"/>
        <v>2372944</v>
      </c>
      <c r="I8" s="144">
        <f t="shared" si="3"/>
        <v>97.45235498648572</v>
      </c>
      <c r="J8" s="145">
        <f t="shared" si="0"/>
        <v>33.62902652350139</v>
      </c>
      <c r="K8" s="146">
        <f t="shared" si="0"/>
        <v>93.22113533686898</v>
      </c>
    </row>
    <row r="9" spans="1:11" ht="13.5">
      <c r="A9" s="17"/>
      <c r="B9" s="76" t="str">
        <f>+'帳票61_06(1)'!B8</f>
        <v>名護市</v>
      </c>
      <c r="C9" s="132">
        <f>+'帳票61_06(1)'!CO8</f>
        <v>624165</v>
      </c>
      <c r="D9" s="133">
        <f>+'帳票61_06(1)'!CP8</f>
        <v>151945</v>
      </c>
      <c r="E9" s="134">
        <f t="shared" si="1"/>
        <v>776110</v>
      </c>
      <c r="F9" s="132">
        <f>+'帳票61_06(1)'!CT8</f>
        <v>589020</v>
      </c>
      <c r="G9" s="133">
        <f>+'帳票61_06(1)'!CU8</f>
        <v>36738</v>
      </c>
      <c r="H9" s="134">
        <f t="shared" si="2"/>
        <v>625758</v>
      </c>
      <c r="I9" s="147">
        <f t="shared" si="3"/>
        <v>94.36927735454567</v>
      </c>
      <c r="J9" s="148">
        <f t="shared" si="0"/>
        <v>24.17848563624996</v>
      </c>
      <c r="K9" s="149">
        <f t="shared" si="0"/>
        <v>80.62748837149373</v>
      </c>
    </row>
    <row r="10" spans="1:11" ht="13.5">
      <c r="A10" s="17"/>
      <c r="B10" s="77" t="str">
        <f>+'帳票61_06(1)'!B9</f>
        <v>糸満市</v>
      </c>
      <c r="C10" s="135">
        <f>+'帳票61_06(1)'!CO9</f>
        <v>703084</v>
      </c>
      <c r="D10" s="136">
        <f>+'帳票61_06(1)'!CP9</f>
        <v>107620</v>
      </c>
      <c r="E10" s="137">
        <f t="shared" si="1"/>
        <v>810704</v>
      </c>
      <c r="F10" s="135">
        <f>+'帳票61_06(1)'!CT9</f>
        <v>664136</v>
      </c>
      <c r="G10" s="136">
        <f>+'帳票61_06(1)'!CU9</f>
        <v>37703</v>
      </c>
      <c r="H10" s="137">
        <f t="shared" si="2"/>
        <v>701839</v>
      </c>
      <c r="I10" s="150">
        <f t="shared" si="3"/>
        <v>94.46040586900001</v>
      </c>
      <c r="J10" s="151">
        <f t="shared" si="0"/>
        <v>35.033451031406805</v>
      </c>
      <c r="K10" s="152">
        <f t="shared" si="0"/>
        <v>86.57154769188261</v>
      </c>
    </row>
    <row r="11" spans="1:11" ht="13.5">
      <c r="A11" s="17"/>
      <c r="B11" s="75" t="str">
        <f>+'帳票61_06(1)'!B10</f>
        <v>沖縄市</v>
      </c>
      <c r="C11" s="129">
        <f>+'帳票61_06(1)'!CO10</f>
        <v>2752103</v>
      </c>
      <c r="D11" s="130">
        <f>+'帳票61_06(1)'!CP10</f>
        <v>622438</v>
      </c>
      <c r="E11" s="131">
        <f t="shared" si="1"/>
        <v>3374541</v>
      </c>
      <c r="F11" s="129">
        <f>+'帳票61_06(1)'!CT10</f>
        <v>2587601</v>
      </c>
      <c r="G11" s="130">
        <f>+'帳票61_06(1)'!CU10</f>
        <v>129745</v>
      </c>
      <c r="H11" s="131">
        <f t="shared" si="2"/>
        <v>2717346</v>
      </c>
      <c r="I11" s="144">
        <f t="shared" si="3"/>
        <v>94.02268011044644</v>
      </c>
      <c r="J11" s="145">
        <f t="shared" si="0"/>
        <v>20.844646374418012</v>
      </c>
      <c r="K11" s="146">
        <f t="shared" si="0"/>
        <v>80.52490694289979</v>
      </c>
    </row>
    <row r="12" spans="1:11" ht="13.5">
      <c r="A12" s="17"/>
      <c r="B12" s="75" t="str">
        <f>+'帳票61_06(1)'!B11</f>
        <v>豊見城市</v>
      </c>
      <c r="C12" s="129">
        <f>+'帳票61_06(1)'!CO11</f>
        <v>755997</v>
      </c>
      <c r="D12" s="130">
        <f>+'帳票61_06(1)'!CP11</f>
        <v>115927</v>
      </c>
      <c r="E12" s="131">
        <f t="shared" si="1"/>
        <v>871924</v>
      </c>
      <c r="F12" s="129">
        <f>+'帳票61_06(1)'!CT11</f>
        <v>722044</v>
      </c>
      <c r="G12" s="130">
        <f>+'帳票61_06(1)'!CU11</f>
        <v>30516</v>
      </c>
      <c r="H12" s="131">
        <f t="shared" si="2"/>
        <v>752560</v>
      </c>
      <c r="I12" s="144">
        <f t="shared" si="3"/>
        <v>95.50884461181724</v>
      </c>
      <c r="J12" s="145">
        <f t="shared" si="0"/>
        <v>26.323462178784922</v>
      </c>
      <c r="K12" s="146">
        <f t="shared" si="0"/>
        <v>86.31027474871664</v>
      </c>
    </row>
    <row r="13" spans="1:11" ht="13.5">
      <c r="A13" s="17"/>
      <c r="B13" s="75" t="str">
        <f>+'帳票61_06(1)'!B12</f>
        <v>うるま市</v>
      </c>
      <c r="C13" s="129">
        <f>+'帳票61_06(1)'!CO12</f>
        <v>1513356</v>
      </c>
      <c r="D13" s="130">
        <f>+'帳票61_06(1)'!CP12</f>
        <v>337218</v>
      </c>
      <c r="E13" s="131">
        <f t="shared" si="1"/>
        <v>1850574</v>
      </c>
      <c r="F13" s="129">
        <f>+'帳票61_06(1)'!CT12</f>
        <v>1411265</v>
      </c>
      <c r="G13" s="130">
        <f>+'帳票61_06(1)'!CU12</f>
        <v>104079</v>
      </c>
      <c r="H13" s="131">
        <f t="shared" si="2"/>
        <v>1515344</v>
      </c>
      <c r="I13" s="144">
        <f t="shared" si="3"/>
        <v>93.25399971982799</v>
      </c>
      <c r="J13" s="145">
        <f t="shared" si="0"/>
        <v>30.864010817927866</v>
      </c>
      <c r="K13" s="146">
        <f t="shared" si="0"/>
        <v>81.88507998058981</v>
      </c>
    </row>
    <row r="14" spans="1:11" ht="13.5">
      <c r="A14" s="17"/>
      <c r="B14" s="76" t="str">
        <f>+'帳票61_06(1)'!B13</f>
        <v>宮古島市</v>
      </c>
      <c r="C14" s="132">
        <f>+'帳票61_06(1)'!CO13</f>
        <v>530966</v>
      </c>
      <c r="D14" s="133">
        <f>+'帳票61_06(1)'!CP13</f>
        <v>127627</v>
      </c>
      <c r="E14" s="134">
        <f t="shared" si="1"/>
        <v>658593</v>
      </c>
      <c r="F14" s="132">
        <f>+'帳票61_06(1)'!CT13</f>
        <v>499306</v>
      </c>
      <c r="G14" s="133">
        <f>+'帳票61_06(1)'!CU13</f>
        <v>27549</v>
      </c>
      <c r="H14" s="134">
        <f t="shared" si="2"/>
        <v>526855</v>
      </c>
      <c r="I14" s="147">
        <f t="shared" si="3"/>
        <v>94.0372829898713</v>
      </c>
      <c r="J14" s="148">
        <f t="shared" si="0"/>
        <v>21.585557914861276</v>
      </c>
      <c r="K14" s="149">
        <f t="shared" si="0"/>
        <v>79.99705432642011</v>
      </c>
    </row>
    <row r="15" spans="1:11" ht="13.5">
      <c r="A15" s="17"/>
      <c r="B15" s="77" t="str">
        <f>+'帳票61_06(1)'!B14</f>
        <v>南城市</v>
      </c>
      <c r="C15" s="135">
        <f>+'帳票61_06(1)'!CO14</f>
        <v>361834</v>
      </c>
      <c r="D15" s="136">
        <f>+'帳票61_06(1)'!CP14</f>
        <v>62819</v>
      </c>
      <c r="E15" s="137">
        <f t="shared" si="1"/>
        <v>424653</v>
      </c>
      <c r="F15" s="135">
        <f>+'帳票61_06(1)'!CT14</f>
        <v>342759</v>
      </c>
      <c r="G15" s="136">
        <f>+'帳票61_06(1)'!CU14</f>
        <v>13770</v>
      </c>
      <c r="H15" s="137">
        <f t="shared" si="2"/>
        <v>356529</v>
      </c>
      <c r="I15" s="150">
        <f t="shared" si="3"/>
        <v>94.72824554906394</v>
      </c>
      <c r="J15" s="151">
        <f t="shared" si="0"/>
        <v>21.920119709005238</v>
      </c>
      <c r="K15" s="152">
        <f t="shared" si="0"/>
        <v>83.95772548410115</v>
      </c>
    </row>
    <row r="16" spans="1:11" ht="13.5">
      <c r="A16" s="17"/>
      <c r="B16" s="78" t="str">
        <f>+'帳票61_06(1)'!B15</f>
        <v>国頭村</v>
      </c>
      <c r="C16" s="126">
        <f>+'帳票61_06(1)'!CO15</f>
        <v>21883</v>
      </c>
      <c r="D16" s="127">
        <f>+'帳票61_06(1)'!CP15</f>
        <v>5225</v>
      </c>
      <c r="E16" s="128">
        <f t="shared" si="1"/>
        <v>27108</v>
      </c>
      <c r="F16" s="126">
        <f>+'帳票61_06(1)'!CT15</f>
        <v>20226</v>
      </c>
      <c r="G16" s="127">
        <f>+'帳票61_06(1)'!CU15</f>
        <v>704</v>
      </c>
      <c r="H16" s="128">
        <f t="shared" si="2"/>
        <v>20930</v>
      </c>
      <c r="I16" s="141">
        <f t="shared" si="3"/>
        <v>92.42791207786867</v>
      </c>
      <c r="J16" s="142">
        <f t="shared" si="0"/>
        <v>13.473684210526315</v>
      </c>
      <c r="K16" s="143">
        <f t="shared" si="0"/>
        <v>77.20967979932124</v>
      </c>
    </row>
    <row r="17" spans="1:11" ht="13.5">
      <c r="A17" s="17"/>
      <c r="B17" s="75" t="str">
        <f>+'帳票61_06(1)'!B16</f>
        <v>大宜味村</v>
      </c>
      <c r="C17" s="129">
        <f>+'帳票61_06(1)'!CO16</f>
        <v>11815</v>
      </c>
      <c r="D17" s="130">
        <f>+'帳票61_06(1)'!CP16</f>
        <v>2747</v>
      </c>
      <c r="E17" s="131">
        <f t="shared" si="1"/>
        <v>14562</v>
      </c>
      <c r="F17" s="129">
        <f>+'帳票61_06(1)'!CT16</f>
        <v>11251</v>
      </c>
      <c r="G17" s="130">
        <f>+'帳票61_06(1)'!CU16</f>
        <v>840</v>
      </c>
      <c r="H17" s="131">
        <f t="shared" si="2"/>
        <v>12091</v>
      </c>
      <c r="I17" s="144">
        <f t="shared" si="3"/>
        <v>95.22640710960644</v>
      </c>
      <c r="J17" s="145">
        <f t="shared" si="0"/>
        <v>30.578813250819074</v>
      </c>
      <c r="K17" s="146">
        <f t="shared" si="0"/>
        <v>83.03117703612142</v>
      </c>
    </row>
    <row r="18" spans="1:11" ht="13.5">
      <c r="A18" s="17"/>
      <c r="B18" s="75" t="str">
        <f>+'帳票61_06(1)'!B17</f>
        <v>東村</v>
      </c>
      <c r="C18" s="129">
        <f>+'帳票61_06(1)'!CO17</f>
        <v>8111</v>
      </c>
      <c r="D18" s="130">
        <f>+'帳票61_06(1)'!CP17</f>
        <v>2323</v>
      </c>
      <c r="E18" s="131">
        <f t="shared" si="1"/>
        <v>10434</v>
      </c>
      <c r="F18" s="129">
        <f>+'帳票61_06(1)'!CT17</f>
        <v>7683</v>
      </c>
      <c r="G18" s="130">
        <f>+'帳票61_06(1)'!CU17</f>
        <v>163</v>
      </c>
      <c r="H18" s="131">
        <f t="shared" si="2"/>
        <v>7846</v>
      </c>
      <c r="I18" s="144">
        <f t="shared" si="3"/>
        <v>94.72321538651214</v>
      </c>
      <c r="J18" s="145">
        <f t="shared" si="0"/>
        <v>7.016788635385278</v>
      </c>
      <c r="K18" s="146">
        <f t="shared" si="0"/>
        <v>75.1964730688135</v>
      </c>
    </row>
    <row r="19" spans="1:11" ht="13.5">
      <c r="A19" s="17"/>
      <c r="B19" s="76" t="str">
        <f>+'帳票61_06(1)'!B18</f>
        <v>今帰仁村</v>
      </c>
      <c r="C19" s="132">
        <f>+'帳票61_06(1)'!CO18</f>
        <v>58272</v>
      </c>
      <c r="D19" s="133">
        <f>+'帳票61_06(1)'!CP18</f>
        <v>10127</v>
      </c>
      <c r="E19" s="134">
        <f t="shared" si="1"/>
        <v>68399</v>
      </c>
      <c r="F19" s="132">
        <f>+'帳票61_06(1)'!CT18</f>
        <v>55234</v>
      </c>
      <c r="G19" s="133">
        <f>+'帳票61_06(1)'!CU18</f>
        <v>1032</v>
      </c>
      <c r="H19" s="134">
        <f t="shared" si="2"/>
        <v>56266</v>
      </c>
      <c r="I19" s="147">
        <f t="shared" si="3"/>
        <v>94.78651839648545</v>
      </c>
      <c r="J19" s="148">
        <f t="shared" si="0"/>
        <v>10.190579638589908</v>
      </c>
      <c r="K19" s="149">
        <f t="shared" si="0"/>
        <v>82.2614365707101</v>
      </c>
    </row>
    <row r="20" spans="1:11" ht="13.5">
      <c r="A20" s="17"/>
      <c r="B20" s="77" t="str">
        <f>+'帳票61_06(1)'!B19</f>
        <v>本部町</v>
      </c>
      <c r="C20" s="135">
        <f>+'帳票61_06(1)'!CO19</f>
        <v>85011</v>
      </c>
      <c r="D20" s="136">
        <f>+'帳票61_06(1)'!CP19</f>
        <v>34004</v>
      </c>
      <c r="E20" s="137">
        <f t="shared" si="1"/>
        <v>119015</v>
      </c>
      <c r="F20" s="135">
        <f>+'帳票61_06(1)'!CT19</f>
        <v>78927</v>
      </c>
      <c r="G20" s="136">
        <f>+'帳票61_06(1)'!CU19</f>
        <v>4238</v>
      </c>
      <c r="H20" s="137">
        <f t="shared" si="2"/>
        <v>83165</v>
      </c>
      <c r="I20" s="150">
        <f t="shared" si="3"/>
        <v>92.843279105057</v>
      </c>
      <c r="J20" s="151">
        <f t="shared" si="0"/>
        <v>12.463239618868368</v>
      </c>
      <c r="K20" s="152">
        <f t="shared" si="0"/>
        <v>69.8777465025417</v>
      </c>
    </row>
    <row r="21" spans="1:11" ht="13.5">
      <c r="A21" s="17"/>
      <c r="B21" s="75" t="str">
        <f>+'帳票61_06(1)'!B20</f>
        <v>恩納村</v>
      </c>
      <c r="C21" s="129">
        <f>+'帳票61_06(1)'!CO20</f>
        <v>99904</v>
      </c>
      <c r="D21" s="130">
        <f>+'帳票61_06(1)'!CP20</f>
        <v>9064</v>
      </c>
      <c r="E21" s="131">
        <f t="shared" si="1"/>
        <v>108968</v>
      </c>
      <c r="F21" s="129">
        <f>+'帳票61_06(1)'!CT20</f>
        <v>96935</v>
      </c>
      <c r="G21" s="130">
        <f>+'帳票61_06(1)'!CU20</f>
        <v>3389</v>
      </c>
      <c r="H21" s="131">
        <f t="shared" si="2"/>
        <v>100324</v>
      </c>
      <c r="I21" s="144">
        <f t="shared" si="3"/>
        <v>97.0281470211403</v>
      </c>
      <c r="J21" s="145">
        <f t="shared" si="0"/>
        <v>37.38967343336275</v>
      </c>
      <c r="K21" s="146">
        <f t="shared" si="0"/>
        <v>92.0673959327509</v>
      </c>
    </row>
    <row r="22" spans="1:11" ht="13.5">
      <c r="A22" s="17"/>
      <c r="B22" s="75" t="str">
        <f>+'帳票61_06(1)'!B21</f>
        <v>宜野座村</v>
      </c>
      <c r="C22" s="129">
        <f>+'帳票61_06(1)'!CO21</f>
        <v>28309</v>
      </c>
      <c r="D22" s="130">
        <f>+'帳票61_06(1)'!CP21</f>
        <v>3244</v>
      </c>
      <c r="E22" s="131">
        <f t="shared" si="1"/>
        <v>31553</v>
      </c>
      <c r="F22" s="129">
        <f>+'帳票61_06(1)'!CT21</f>
        <v>26514</v>
      </c>
      <c r="G22" s="130">
        <f>+'帳票61_06(1)'!CU21</f>
        <v>1074</v>
      </c>
      <c r="H22" s="131">
        <f t="shared" si="2"/>
        <v>27588</v>
      </c>
      <c r="I22" s="144">
        <f t="shared" si="3"/>
        <v>93.65926030590978</v>
      </c>
      <c r="J22" s="145">
        <f t="shared" si="0"/>
        <v>33.10727496917386</v>
      </c>
      <c r="K22" s="146">
        <f t="shared" si="0"/>
        <v>87.43384147307705</v>
      </c>
    </row>
    <row r="23" spans="1:11" ht="13.5">
      <c r="A23" s="17"/>
      <c r="B23" s="75" t="str">
        <f>+'帳票61_06(1)'!B22</f>
        <v>金武町</v>
      </c>
      <c r="C23" s="129">
        <f>+'帳票61_06(1)'!CO22</f>
        <v>117216</v>
      </c>
      <c r="D23" s="130">
        <f>+'帳票61_06(1)'!CP22</f>
        <v>59975</v>
      </c>
      <c r="E23" s="131">
        <f t="shared" si="1"/>
        <v>177191</v>
      </c>
      <c r="F23" s="129">
        <f>+'帳票61_06(1)'!CT22</f>
        <v>112388</v>
      </c>
      <c r="G23" s="130">
        <f>+'帳票61_06(1)'!CU22</f>
        <v>16767</v>
      </c>
      <c r="H23" s="131">
        <f t="shared" si="2"/>
        <v>129155</v>
      </c>
      <c r="I23" s="144">
        <f t="shared" si="3"/>
        <v>95.88110838110838</v>
      </c>
      <c r="J23" s="145">
        <f t="shared" si="0"/>
        <v>27.956648603584828</v>
      </c>
      <c r="K23" s="146">
        <f t="shared" si="0"/>
        <v>72.89027095055619</v>
      </c>
    </row>
    <row r="24" spans="1:11" ht="13.5">
      <c r="A24" s="17"/>
      <c r="B24" s="76" t="str">
        <f>+'帳票61_06(1)'!B23</f>
        <v>伊江村</v>
      </c>
      <c r="C24" s="132">
        <f>+'帳票61_06(1)'!CO23</f>
        <v>32453</v>
      </c>
      <c r="D24" s="133">
        <f>+'帳票61_06(1)'!CP23</f>
        <v>5175</v>
      </c>
      <c r="E24" s="134">
        <f t="shared" si="1"/>
        <v>37628</v>
      </c>
      <c r="F24" s="132">
        <f>+'帳票61_06(1)'!CT23</f>
        <v>31497</v>
      </c>
      <c r="G24" s="133">
        <f>+'帳票61_06(1)'!CU23</f>
        <v>352</v>
      </c>
      <c r="H24" s="134">
        <f t="shared" si="2"/>
        <v>31849</v>
      </c>
      <c r="I24" s="147">
        <f t="shared" si="3"/>
        <v>97.05420146057375</v>
      </c>
      <c r="J24" s="148">
        <f t="shared" si="0"/>
        <v>6.8019323671497585</v>
      </c>
      <c r="K24" s="149">
        <f t="shared" si="0"/>
        <v>84.64175613904538</v>
      </c>
    </row>
    <row r="25" spans="1:11" ht="13.5">
      <c r="A25" s="17"/>
      <c r="B25" s="77" t="str">
        <f>+'帳票61_06(1)'!B24</f>
        <v>読谷村</v>
      </c>
      <c r="C25" s="135">
        <f>+'帳票61_06(1)'!CO24</f>
        <v>494412</v>
      </c>
      <c r="D25" s="136">
        <f>+'帳票61_06(1)'!CP24</f>
        <v>82675</v>
      </c>
      <c r="E25" s="137">
        <f t="shared" si="1"/>
        <v>577087</v>
      </c>
      <c r="F25" s="135">
        <f>+'帳票61_06(1)'!CT24</f>
        <v>464793</v>
      </c>
      <c r="G25" s="136">
        <f>+'帳票61_06(1)'!CU24</f>
        <v>20142</v>
      </c>
      <c r="H25" s="137">
        <f t="shared" si="2"/>
        <v>484935</v>
      </c>
      <c r="I25" s="150">
        <f t="shared" si="3"/>
        <v>94.00924734836534</v>
      </c>
      <c r="J25" s="151">
        <f t="shared" si="0"/>
        <v>24.36286664650741</v>
      </c>
      <c r="K25" s="152">
        <f t="shared" si="0"/>
        <v>84.0315238430254</v>
      </c>
    </row>
    <row r="26" spans="1:11" ht="13.5">
      <c r="A26" s="17"/>
      <c r="B26" s="75" t="str">
        <f>+'帳票61_06(1)'!B25</f>
        <v>嘉手納町</v>
      </c>
      <c r="C26" s="129">
        <f>+'帳票61_06(1)'!CO25</f>
        <v>738735</v>
      </c>
      <c r="D26" s="130">
        <f>+'帳票61_06(1)'!CP25</f>
        <v>58863</v>
      </c>
      <c r="E26" s="131">
        <f t="shared" si="1"/>
        <v>797598</v>
      </c>
      <c r="F26" s="129">
        <f>+'帳票61_06(1)'!CT25</f>
        <v>714963</v>
      </c>
      <c r="G26" s="130">
        <f>+'帳票61_06(1)'!CU25</f>
        <v>20097</v>
      </c>
      <c r="H26" s="131">
        <f t="shared" si="2"/>
        <v>735060</v>
      </c>
      <c r="I26" s="144">
        <f t="shared" si="3"/>
        <v>96.78206664094702</v>
      </c>
      <c r="J26" s="145">
        <f t="shared" si="0"/>
        <v>34.141990724224044</v>
      </c>
      <c r="K26" s="146">
        <f t="shared" si="0"/>
        <v>92.15920802208632</v>
      </c>
    </row>
    <row r="27" spans="1:11" ht="13.5">
      <c r="A27" s="17"/>
      <c r="B27" s="75" t="str">
        <f>+'帳票61_06(1)'!B26</f>
        <v>北谷町</v>
      </c>
      <c r="C27" s="129">
        <f>+'帳票61_06(1)'!CO26</f>
        <v>1092954</v>
      </c>
      <c r="D27" s="130">
        <f>+'帳票61_06(1)'!CP26</f>
        <v>157137</v>
      </c>
      <c r="E27" s="131">
        <f t="shared" si="1"/>
        <v>1250091</v>
      </c>
      <c r="F27" s="129">
        <f>+'帳票61_06(1)'!CT26</f>
        <v>1045766</v>
      </c>
      <c r="G27" s="130">
        <f>+'帳票61_06(1)'!CU26</f>
        <v>41054</v>
      </c>
      <c r="H27" s="131">
        <f t="shared" si="2"/>
        <v>1086820</v>
      </c>
      <c r="I27" s="144">
        <f t="shared" si="3"/>
        <v>95.68252643752619</v>
      </c>
      <c r="J27" s="145">
        <f t="shared" si="0"/>
        <v>26.126246523734064</v>
      </c>
      <c r="K27" s="146">
        <f t="shared" si="0"/>
        <v>86.93927082108422</v>
      </c>
    </row>
    <row r="28" spans="1:11" ht="13.5">
      <c r="A28" s="17"/>
      <c r="B28" s="75" t="str">
        <f>+'帳票61_06(1)'!B27</f>
        <v>北中城村</v>
      </c>
      <c r="C28" s="129">
        <f>+'帳票61_06(1)'!CO27</f>
        <v>348343</v>
      </c>
      <c r="D28" s="130">
        <f>+'帳票61_06(1)'!CP27</f>
        <v>58421</v>
      </c>
      <c r="E28" s="131">
        <f t="shared" si="1"/>
        <v>406764</v>
      </c>
      <c r="F28" s="129">
        <f>+'帳票61_06(1)'!CT27</f>
        <v>333325</v>
      </c>
      <c r="G28" s="130">
        <f>+'帳票61_06(1)'!CU27</f>
        <v>13478</v>
      </c>
      <c r="H28" s="131">
        <f t="shared" si="2"/>
        <v>346803</v>
      </c>
      <c r="I28" s="144">
        <f t="shared" si="3"/>
        <v>95.6887320830331</v>
      </c>
      <c r="J28" s="145">
        <f t="shared" si="0"/>
        <v>23.070471234658772</v>
      </c>
      <c r="K28" s="146">
        <f t="shared" si="0"/>
        <v>85.25901997226893</v>
      </c>
    </row>
    <row r="29" spans="1:11" ht="13.5">
      <c r="A29" s="17"/>
      <c r="B29" s="76" t="str">
        <f>+'帳票61_06(1)'!B28</f>
        <v>中城村</v>
      </c>
      <c r="C29" s="132">
        <f>+'帳票61_06(1)'!CO28</f>
        <v>232422</v>
      </c>
      <c r="D29" s="133">
        <f>+'帳票61_06(1)'!CP28</f>
        <v>39683</v>
      </c>
      <c r="E29" s="134">
        <f t="shared" si="1"/>
        <v>272105</v>
      </c>
      <c r="F29" s="132">
        <f>+'帳票61_06(1)'!CT28</f>
        <v>221984</v>
      </c>
      <c r="G29" s="133">
        <f>+'帳票61_06(1)'!CU28</f>
        <v>10125</v>
      </c>
      <c r="H29" s="134">
        <f t="shared" si="2"/>
        <v>232109</v>
      </c>
      <c r="I29" s="147">
        <f t="shared" si="3"/>
        <v>95.50903098673965</v>
      </c>
      <c r="J29" s="148">
        <f t="shared" si="0"/>
        <v>25.51470402943326</v>
      </c>
      <c r="K29" s="149">
        <f t="shared" si="0"/>
        <v>85.30126238033112</v>
      </c>
    </row>
    <row r="30" spans="1:11" ht="13.5">
      <c r="A30" s="17"/>
      <c r="B30" s="77" t="str">
        <f>+'帳票61_06(1)'!B29</f>
        <v>西原町</v>
      </c>
      <c r="C30" s="135">
        <f>+'帳票61_06(1)'!CO29</f>
        <v>640276</v>
      </c>
      <c r="D30" s="136">
        <f>+'帳票61_06(1)'!CP29</f>
        <v>72867</v>
      </c>
      <c r="E30" s="137">
        <f t="shared" si="1"/>
        <v>713143</v>
      </c>
      <c r="F30" s="135">
        <f>+'帳票61_06(1)'!CT29</f>
        <v>620280</v>
      </c>
      <c r="G30" s="136">
        <f>+'帳票61_06(1)'!CU29</f>
        <v>24884</v>
      </c>
      <c r="H30" s="137">
        <f t="shared" si="2"/>
        <v>645164</v>
      </c>
      <c r="I30" s="150">
        <f t="shared" si="3"/>
        <v>96.87697180590871</v>
      </c>
      <c r="J30" s="151">
        <f t="shared" si="0"/>
        <v>34.14988952475057</v>
      </c>
      <c r="K30" s="152">
        <f t="shared" si="0"/>
        <v>90.46769021079923</v>
      </c>
    </row>
    <row r="31" spans="1:11" ht="13.5">
      <c r="A31" s="17"/>
      <c r="B31" s="75" t="str">
        <f>+'帳票61_06(1)'!B30</f>
        <v>与那原町</v>
      </c>
      <c r="C31" s="129">
        <f>+'帳票61_06(1)'!CO30</f>
        <v>171311</v>
      </c>
      <c r="D31" s="130">
        <f>+'帳票61_06(1)'!CP30</f>
        <v>28621</v>
      </c>
      <c r="E31" s="131">
        <f t="shared" si="1"/>
        <v>199932</v>
      </c>
      <c r="F31" s="129">
        <f>+'帳票61_06(1)'!CT30</f>
        <v>164669</v>
      </c>
      <c r="G31" s="130">
        <f>+'帳票61_06(1)'!CU30</f>
        <v>9618</v>
      </c>
      <c r="H31" s="131">
        <f t="shared" si="2"/>
        <v>174287</v>
      </c>
      <c r="I31" s="144">
        <f t="shared" si="3"/>
        <v>96.12284091506092</v>
      </c>
      <c r="J31" s="145">
        <f t="shared" si="0"/>
        <v>33.60469585269557</v>
      </c>
      <c r="K31" s="146">
        <f t="shared" si="0"/>
        <v>87.17313886721485</v>
      </c>
    </row>
    <row r="32" spans="1:11" ht="13.5">
      <c r="A32" s="17"/>
      <c r="B32" s="75" t="str">
        <f>+'帳票61_06(1)'!B31</f>
        <v>南風原町</v>
      </c>
      <c r="C32" s="129">
        <f>+'帳票61_06(1)'!CO31</f>
        <v>637874</v>
      </c>
      <c r="D32" s="130">
        <f>+'帳票61_06(1)'!CP31</f>
        <v>64011</v>
      </c>
      <c r="E32" s="131">
        <f t="shared" si="1"/>
        <v>701885</v>
      </c>
      <c r="F32" s="129">
        <f>+'帳票61_06(1)'!CT31</f>
        <v>620639</v>
      </c>
      <c r="G32" s="130">
        <f>+'帳票61_06(1)'!CU31</f>
        <v>22463</v>
      </c>
      <c r="H32" s="131">
        <f t="shared" si="2"/>
        <v>643102</v>
      </c>
      <c r="I32" s="144">
        <f t="shared" si="3"/>
        <v>97.29805572887436</v>
      </c>
      <c r="J32" s="145">
        <f t="shared" si="0"/>
        <v>35.092405992719996</v>
      </c>
      <c r="K32" s="146">
        <f t="shared" si="0"/>
        <v>91.62498130035547</v>
      </c>
    </row>
    <row r="33" spans="1:11" ht="13.5">
      <c r="A33" s="17"/>
      <c r="B33" s="75" t="str">
        <f>+'帳票61_06(1)'!B32</f>
        <v>渡嘉敷村</v>
      </c>
      <c r="C33" s="129">
        <f>+'帳票61_06(1)'!CO32</f>
        <v>2552</v>
      </c>
      <c r="D33" s="130">
        <f>+'帳票61_06(1)'!CP32</f>
        <v>165</v>
      </c>
      <c r="E33" s="131">
        <f t="shared" si="1"/>
        <v>2717</v>
      </c>
      <c r="F33" s="129">
        <f>+'帳票61_06(1)'!CT32</f>
        <v>2495</v>
      </c>
      <c r="G33" s="130">
        <f>+'帳票61_06(1)'!CU32</f>
        <v>32</v>
      </c>
      <c r="H33" s="131">
        <f t="shared" si="2"/>
        <v>2527</v>
      </c>
      <c r="I33" s="144">
        <f t="shared" si="3"/>
        <v>97.76645768025078</v>
      </c>
      <c r="J33" s="145">
        <f t="shared" si="0"/>
        <v>19.393939393939394</v>
      </c>
      <c r="K33" s="146">
        <f t="shared" si="0"/>
        <v>93.00699300699301</v>
      </c>
    </row>
    <row r="34" spans="1:11" ht="13.5">
      <c r="A34" s="17"/>
      <c r="B34" s="76" t="str">
        <f>+'帳票61_06(1)'!B33</f>
        <v>座間味村</v>
      </c>
      <c r="C34" s="132">
        <f>+'帳票61_06(1)'!CO33</f>
        <v>1269</v>
      </c>
      <c r="D34" s="133">
        <f>+'帳票61_06(1)'!CP33</f>
        <v>153</v>
      </c>
      <c r="E34" s="134">
        <f t="shared" si="1"/>
        <v>1422</v>
      </c>
      <c r="F34" s="132">
        <f>+'帳票61_06(1)'!CT33</f>
        <v>1173</v>
      </c>
      <c r="G34" s="133">
        <f>+'帳票61_06(1)'!CU33</f>
        <v>68</v>
      </c>
      <c r="H34" s="134">
        <f t="shared" si="2"/>
        <v>1241</v>
      </c>
      <c r="I34" s="147">
        <f t="shared" si="3"/>
        <v>92.43498817966903</v>
      </c>
      <c r="J34" s="148">
        <f t="shared" si="0"/>
        <v>44.44444444444444</v>
      </c>
      <c r="K34" s="149">
        <f t="shared" si="0"/>
        <v>87.27144866385372</v>
      </c>
    </row>
    <row r="35" spans="1:11" ht="13.5">
      <c r="A35" s="17"/>
      <c r="B35" s="77" t="str">
        <f>+'帳票61_06(1)'!B34</f>
        <v>粟国村</v>
      </c>
      <c r="C35" s="135">
        <f>+'帳票61_06(1)'!CO34</f>
        <v>1277</v>
      </c>
      <c r="D35" s="136">
        <f>+'帳票61_06(1)'!CP34</f>
        <v>397</v>
      </c>
      <c r="E35" s="137">
        <f t="shared" si="1"/>
        <v>1674</v>
      </c>
      <c r="F35" s="135">
        <f>+'帳票61_06(1)'!CT34</f>
        <v>1145</v>
      </c>
      <c r="G35" s="136">
        <f>+'帳票61_06(1)'!CU34</f>
        <v>83</v>
      </c>
      <c r="H35" s="137">
        <f t="shared" si="2"/>
        <v>1228</v>
      </c>
      <c r="I35" s="150">
        <f t="shared" si="3"/>
        <v>89.66327329678934</v>
      </c>
      <c r="J35" s="151">
        <f t="shared" si="0"/>
        <v>20.906801007556673</v>
      </c>
      <c r="K35" s="152">
        <f t="shared" si="0"/>
        <v>73.35722819593788</v>
      </c>
    </row>
    <row r="36" spans="1:11" ht="13.5">
      <c r="A36" s="17"/>
      <c r="B36" s="75" t="str">
        <f>+'帳票61_06(1)'!B35</f>
        <v>渡名喜村</v>
      </c>
      <c r="C36" s="129">
        <f>+'帳票61_06(1)'!CO35</f>
        <v>328</v>
      </c>
      <c r="D36" s="130">
        <f>+'帳票61_06(1)'!CP35</f>
        <v>0</v>
      </c>
      <c r="E36" s="131">
        <f t="shared" si="1"/>
        <v>328</v>
      </c>
      <c r="F36" s="129">
        <f>+'帳票61_06(1)'!CT35</f>
        <v>328</v>
      </c>
      <c r="G36" s="130">
        <f>+'帳票61_06(1)'!CU35</f>
        <v>0</v>
      </c>
      <c r="H36" s="131">
        <f t="shared" si="2"/>
        <v>328</v>
      </c>
      <c r="I36" s="144">
        <f t="shared" si="3"/>
        <v>100</v>
      </c>
      <c r="J36" s="145" t="str">
        <f t="shared" si="0"/>
        <v>－</v>
      </c>
      <c r="K36" s="146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+'帳票61_06(1)'!CO36</f>
        <v>19204</v>
      </c>
      <c r="D37" s="130">
        <f>+'帳票61_06(1)'!CP36</f>
        <v>3484</v>
      </c>
      <c r="E37" s="131">
        <f t="shared" si="1"/>
        <v>22688</v>
      </c>
      <c r="F37" s="129">
        <f>+'帳票61_06(1)'!CT36</f>
        <v>18526</v>
      </c>
      <c r="G37" s="130">
        <f>+'帳票61_06(1)'!CU36</f>
        <v>624</v>
      </c>
      <c r="H37" s="131">
        <f t="shared" si="2"/>
        <v>19150</v>
      </c>
      <c r="I37" s="144">
        <f t="shared" si="3"/>
        <v>96.4694855238492</v>
      </c>
      <c r="J37" s="145">
        <f t="shared" si="3"/>
        <v>17.91044776119403</v>
      </c>
      <c r="K37" s="146">
        <f t="shared" si="3"/>
        <v>84.4058533145275</v>
      </c>
    </row>
    <row r="38" spans="1:11" ht="13.5">
      <c r="A38" s="17"/>
      <c r="B38" s="75" t="str">
        <f>+'帳票61_06(1)'!B37</f>
        <v>北大東村</v>
      </c>
      <c r="C38" s="129">
        <f>+'帳票61_06(1)'!CO37</f>
        <v>2053</v>
      </c>
      <c r="D38" s="130">
        <f>+'帳票61_06(1)'!CP37</f>
        <v>96</v>
      </c>
      <c r="E38" s="131">
        <f t="shared" si="1"/>
        <v>2149</v>
      </c>
      <c r="F38" s="129">
        <f>+'帳票61_06(1)'!CT37</f>
        <v>2037</v>
      </c>
      <c r="G38" s="130">
        <f>+'帳票61_06(1)'!CU37</f>
        <v>35</v>
      </c>
      <c r="H38" s="131">
        <f t="shared" si="2"/>
        <v>2072</v>
      </c>
      <c r="I38" s="144">
        <f t="shared" si="3"/>
        <v>99.22065270336094</v>
      </c>
      <c r="J38" s="145">
        <f t="shared" si="3"/>
        <v>36.45833333333333</v>
      </c>
      <c r="K38" s="146">
        <f t="shared" si="3"/>
        <v>96.41693811074919</v>
      </c>
    </row>
    <row r="39" spans="1:11" ht="13.5">
      <c r="A39" s="17"/>
      <c r="B39" s="76" t="str">
        <f>+'帳票61_06(1)'!B38</f>
        <v>伊平屋村</v>
      </c>
      <c r="C39" s="132">
        <f>+'帳票61_06(1)'!CO38</f>
        <v>1448</v>
      </c>
      <c r="D39" s="133">
        <f>+'帳票61_06(1)'!CP38</f>
        <v>340</v>
      </c>
      <c r="E39" s="134">
        <f t="shared" si="1"/>
        <v>1788</v>
      </c>
      <c r="F39" s="132">
        <f>+'帳票61_06(1)'!CT38</f>
        <v>1373</v>
      </c>
      <c r="G39" s="133">
        <f>+'帳票61_06(1)'!CU38</f>
        <v>19</v>
      </c>
      <c r="H39" s="134">
        <f t="shared" si="2"/>
        <v>1392</v>
      </c>
      <c r="I39" s="147">
        <f t="shared" si="3"/>
        <v>94.82044198895028</v>
      </c>
      <c r="J39" s="148">
        <f t="shared" si="3"/>
        <v>5.588235294117648</v>
      </c>
      <c r="K39" s="149">
        <f t="shared" si="3"/>
        <v>77.85234899328859</v>
      </c>
    </row>
    <row r="40" spans="1:11" ht="13.5">
      <c r="A40" s="17"/>
      <c r="B40" s="77" t="str">
        <f>+'帳票61_06(1)'!B39</f>
        <v>伊是名村</v>
      </c>
      <c r="C40" s="135">
        <f>+'帳票61_06(1)'!CO39</f>
        <v>4100</v>
      </c>
      <c r="D40" s="136">
        <f>+'帳票61_06(1)'!CP39</f>
        <v>1703</v>
      </c>
      <c r="E40" s="137">
        <f t="shared" si="1"/>
        <v>5803</v>
      </c>
      <c r="F40" s="135">
        <f>+'帳票61_06(1)'!CT39</f>
        <v>3776</v>
      </c>
      <c r="G40" s="136">
        <f>+'帳票61_06(1)'!CU39</f>
        <v>175</v>
      </c>
      <c r="H40" s="137">
        <f t="shared" si="2"/>
        <v>3951</v>
      </c>
      <c r="I40" s="150">
        <f t="shared" si="3"/>
        <v>92.09756097560977</v>
      </c>
      <c r="J40" s="151">
        <f t="shared" si="3"/>
        <v>10.275983558426306</v>
      </c>
      <c r="K40" s="152">
        <f t="shared" si="3"/>
        <v>68.08547303119077</v>
      </c>
    </row>
    <row r="41" spans="1:11" ht="13.5">
      <c r="A41" s="17"/>
      <c r="B41" s="75" t="str">
        <f>+'帳票61_06(1)'!B40</f>
        <v>久米島町</v>
      </c>
      <c r="C41" s="129">
        <f>+'帳票61_06(1)'!CO40</f>
        <v>60034</v>
      </c>
      <c r="D41" s="130">
        <f>+'帳票61_06(1)'!CP40</f>
        <v>17432</v>
      </c>
      <c r="E41" s="131">
        <f t="shared" si="1"/>
        <v>77466</v>
      </c>
      <c r="F41" s="129">
        <f>+'帳票61_06(1)'!CT40</f>
        <v>55888</v>
      </c>
      <c r="G41" s="130">
        <f>+'帳票61_06(1)'!CU40</f>
        <v>3870</v>
      </c>
      <c r="H41" s="131">
        <f t="shared" si="2"/>
        <v>59758</v>
      </c>
      <c r="I41" s="144">
        <f t="shared" si="3"/>
        <v>93.09391344904554</v>
      </c>
      <c r="J41" s="145">
        <f t="shared" si="3"/>
        <v>22.200550711335477</v>
      </c>
      <c r="K41" s="146">
        <f t="shared" si="3"/>
        <v>77.14093925076808</v>
      </c>
    </row>
    <row r="42" spans="1:11" ht="13.5">
      <c r="A42" s="17"/>
      <c r="B42" s="75" t="str">
        <f>+'帳票61_06(1)'!B41</f>
        <v>八重瀬町</v>
      </c>
      <c r="C42" s="129">
        <f>+'帳票61_06(1)'!CO41</f>
        <v>230196</v>
      </c>
      <c r="D42" s="130">
        <f>+'帳票61_06(1)'!CP41</f>
        <v>61949</v>
      </c>
      <c r="E42" s="131">
        <f t="shared" si="1"/>
        <v>292145</v>
      </c>
      <c r="F42" s="129">
        <f>+'帳票61_06(1)'!CT41</f>
        <v>214622</v>
      </c>
      <c r="G42" s="130">
        <f>+'帳票61_06(1)'!CU41</f>
        <v>11583</v>
      </c>
      <c r="H42" s="131">
        <f t="shared" si="2"/>
        <v>226205</v>
      </c>
      <c r="I42" s="144">
        <f t="shared" si="3"/>
        <v>93.23446106795947</v>
      </c>
      <c r="J42" s="145">
        <f t="shared" si="3"/>
        <v>18.697638379957706</v>
      </c>
      <c r="K42" s="146">
        <f t="shared" si="3"/>
        <v>77.42901641308254</v>
      </c>
    </row>
    <row r="43" spans="1:11" ht="13.5">
      <c r="A43" s="17"/>
      <c r="B43" s="75" t="str">
        <f>+'帳票61_06(1)'!B42</f>
        <v>多良間村</v>
      </c>
      <c r="C43" s="129">
        <f>+'帳票61_06(1)'!CO42</f>
        <v>7703</v>
      </c>
      <c r="D43" s="130">
        <f>+'帳票61_06(1)'!CP42</f>
        <v>1914</v>
      </c>
      <c r="E43" s="131">
        <f t="shared" si="1"/>
        <v>9617</v>
      </c>
      <c r="F43" s="129">
        <f>+'帳票61_06(1)'!CT42</f>
        <v>6806</v>
      </c>
      <c r="G43" s="130">
        <f>+'帳票61_06(1)'!CU42</f>
        <v>457</v>
      </c>
      <c r="H43" s="131">
        <f t="shared" si="2"/>
        <v>7263</v>
      </c>
      <c r="I43" s="144">
        <f t="shared" si="3"/>
        <v>88.35518629105543</v>
      </c>
      <c r="J43" s="145">
        <f t="shared" si="3"/>
        <v>23.87669801462905</v>
      </c>
      <c r="K43" s="146">
        <f t="shared" si="3"/>
        <v>75.52251221794738</v>
      </c>
    </row>
    <row r="44" spans="1:11" ht="13.5">
      <c r="A44" s="17"/>
      <c r="B44" s="76" t="str">
        <f>+'帳票61_06(1)'!B43</f>
        <v>竹富町</v>
      </c>
      <c r="C44" s="132">
        <f>+'帳票61_06(1)'!CO43</f>
        <v>44169</v>
      </c>
      <c r="D44" s="133">
        <f>+'帳票61_06(1)'!CP43</f>
        <v>3023</v>
      </c>
      <c r="E44" s="134">
        <f t="shared" si="1"/>
        <v>47192</v>
      </c>
      <c r="F44" s="132">
        <f>+'帳票61_06(1)'!CT43</f>
        <v>41244</v>
      </c>
      <c r="G44" s="133">
        <f>+'帳票61_06(1)'!CU43</f>
        <v>648</v>
      </c>
      <c r="H44" s="134">
        <f t="shared" si="2"/>
        <v>41892</v>
      </c>
      <c r="I44" s="147">
        <f t="shared" si="3"/>
        <v>93.37770834748353</v>
      </c>
      <c r="J44" s="148">
        <f t="shared" si="3"/>
        <v>21.4356599404565</v>
      </c>
      <c r="K44" s="149">
        <f t="shared" si="3"/>
        <v>88.76928292931005</v>
      </c>
    </row>
    <row r="45" spans="1:11" ht="14.25" thickBot="1">
      <c r="A45" s="17"/>
      <c r="B45" s="77" t="str">
        <f>+'帳票61_06(1)'!B44</f>
        <v>与那国町</v>
      </c>
      <c r="C45" s="135">
        <f>+'帳票61_06(1)'!CO44</f>
        <v>7484</v>
      </c>
      <c r="D45" s="136">
        <f>+'帳票61_06(1)'!CP44</f>
        <v>3193</v>
      </c>
      <c r="E45" s="137">
        <f t="shared" si="1"/>
        <v>10677</v>
      </c>
      <c r="F45" s="135">
        <f>+'帳票61_06(1)'!CT44</f>
        <v>6827</v>
      </c>
      <c r="G45" s="136">
        <f>+'帳票61_06(1)'!CU44</f>
        <v>206</v>
      </c>
      <c r="H45" s="137">
        <f t="shared" si="2"/>
        <v>7033</v>
      </c>
      <c r="I45" s="150">
        <f t="shared" si="3"/>
        <v>91.22127204703368</v>
      </c>
      <c r="J45" s="151">
        <f t="shared" si="3"/>
        <v>6.451612903225806</v>
      </c>
      <c r="K45" s="152">
        <f t="shared" si="3"/>
        <v>65.87056289219818</v>
      </c>
    </row>
    <row r="46" spans="1:11" ht="14.25" thickTop="1">
      <c r="A46" s="19"/>
      <c r="B46" s="79" t="s">
        <v>65</v>
      </c>
      <c r="C46" s="173">
        <f aca="true" t="shared" si="4" ref="C46:H46">SUM(C5:C15)</f>
        <v>19198555</v>
      </c>
      <c r="D46" s="174">
        <f t="shared" si="4"/>
        <v>2930747</v>
      </c>
      <c r="E46" s="175">
        <f t="shared" si="4"/>
        <v>22129302</v>
      </c>
      <c r="F46" s="173">
        <f t="shared" si="4"/>
        <v>18332738</v>
      </c>
      <c r="G46" s="174">
        <f t="shared" si="4"/>
        <v>803926</v>
      </c>
      <c r="H46" s="175">
        <f t="shared" si="4"/>
        <v>19136664</v>
      </c>
      <c r="I46" s="176">
        <f t="shared" si="3"/>
        <v>95.49019704868414</v>
      </c>
      <c r="J46" s="177">
        <f t="shared" si="3"/>
        <v>27.43075400230726</v>
      </c>
      <c r="K46" s="178">
        <f t="shared" si="3"/>
        <v>86.47658204492849</v>
      </c>
    </row>
    <row r="47" spans="1:11" ht="14.25" thickBot="1">
      <c r="A47" s="19"/>
      <c r="B47" s="80" t="s">
        <v>66</v>
      </c>
      <c r="C47" s="138">
        <f aca="true" t="shared" si="5" ref="C47:H47">SUM(C16:C45)</f>
        <v>5201118</v>
      </c>
      <c r="D47" s="139">
        <f t="shared" si="5"/>
        <v>788011</v>
      </c>
      <c r="E47" s="140">
        <f t="shared" si="5"/>
        <v>5989129</v>
      </c>
      <c r="F47" s="138">
        <f t="shared" si="5"/>
        <v>4983314</v>
      </c>
      <c r="G47" s="139">
        <f t="shared" si="5"/>
        <v>208220</v>
      </c>
      <c r="H47" s="140">
        <f t="shared" si="5"/>
        <v>5191534</v>
      </c>
      <c r="I47" s="153">
        <f t="shared" si="3"/>
        <v>95.81236188065719</v>
      </c>
      <c r="J47" s="167">
        <f t="shared" si="3"/>
        <v>26.423489012209224</v>
      </c>
      <c r="K47" s="154">
        <f t="shared" si="3"/>
        <v>86.68262112904898</v>
      </c>
    </row>
    <row r="48" spans="2:11" ht="14.25" thickBot="1">
      <c r="B48" s="82" t="s">
        <v>130</v>
      </c>
      <c r="C48" s="156">
        <f aca="true" t="shared" si="6" ref="C48:H48">SUM(C46:C47)</f>
        <v>24399673</v>
      </c>
      <c r="D48" s="157">
        <f t="shared" si="6"/>
        <v>3718758</v>
      </c>
      <c r="E48" s="158">
        <f t="shared" si="6"/>
        <v>28118431</v>
      </c>
      <c r="F48" s="156">
        <f t="shared" si="6"/>
        <v>23316052</v>
      </c>
      <c r="G48" s="157">
        <f t="shared" si="6"/>
        <v>1012146</v>
      </c>
      <c r="H48" s="158">
        <f t="shared" si="6"/>
        <v>24328198</v>
      </c>
      <c r="I48" s="159">
        <f t="shared" si="3"/>
        <v>95.55887080945716</v>
      </c>
      <c r="J48" s="172">
        <f t="shared" si="3"/>
        <v>27.217312877041206</v>
      </c>
      <c r="K48" s="160">
        <f t="shared" si="3"/>
        <v>86.52046766051775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50</v>
      </c>
      <c r="I1" s="2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4" t="str">
        <f>+'帳票61_06(1)'!B4</f>
        <v>那覇市</v>
      </c>
      <c r="C5" s="161">
        <f>+'帳票61_06(1)'!CX4</f>
        <v>9549710</v>
      </c>
      <c r="D5" s="162">
        <f>+'帳票61_06(1)'!CY4</f>
        <v>1088342</v>
      </c>
      <c r="E5" s="163">
        <f>SUM(C5:D5)</f>
        <v>10638052</v>
      </c>
      <c r="F5" s="161">
        <f>+'帳票61_06(1)'!DC4</f>
        <v>9218550</v>
      </c>
      <c r="G5" s="162">
        <f>+'帳票61_06(1)'!DD4</f>
        <v>325351</v>
      </c>
      <c r="H5" s="163">
        <f>SUM(F5:G5)</f>
        <v>9543901</v>
      </c>
      <c r="I5" s="164">
        <f>IF(C5=0,"－",(F5/C5)*100)</f>
        <v>96.53225071756106</v>
      </c>
      <c r="J5" s="165">
        <f aca="true" t="shared" si="0" ref="J5:K36">IF(D5=0,"－",(G5/D5)*100)</f>
        <v>29.894187672624966</v>
      </c>
      <c r="K5" s="166">
        <f>IF(E5=0,"－",(H5/E5)*100)</f>
        <v>89.71474288713762</v>
      </c>
    </row>
    <row r="6" spans="1:11" ht="13.5">
      <c r="A6" s="17"/>
      <c r="B6" s="75" t="str">
        <f>+'帳票61_06(1)'!B5</f>
        <v>宜野湾市</v>
      </c>
      <c r="C6" s="129">
        <f>+'帳票61_06(1)'!CX5</f>
        <v>2149210</v>
      </c>
      <c r="D6" s="130">
        <f>+'帳票61_06(1)'!CY5</f>
        <v>356530</v>
      </c>
      <c r="E6" s="131">
        <f aca="true" t="shared" si="1" ref="E6:E45">SUM(C6:D6)</f>
        <v>2505740</v>
      </c>
      <c r="F6" s="129">
        <f>+'帳票61_06(1)'!DC5</f>
        <v>2035372</v>
      </c>
      <c r="G6" s="130">
        <f>+'帳票61_06(1)'!DD5</f>
        <v>104780</v>
      </c>
      <c r="H6" s="131">
        <f aca="true" t="shared" si="2" ref="H6:H45">SUM(F6:G6)</f>
        <v>2140152</v>
      </c>
      <c r="I6" s="144">
        <f aca="true" t="shared" si="3" ref="I6:K48">IF(C6=0,"－",(F6/C6)*100)</f>
        <v>94.70326305944975</v>
      </c>
      <c r="J6" s="145">
        <f t="shared" si="0"/>
        <v>29.38883123439823</v>
      </c>
      <c r="K6" s="146">
        <f t="shared" si="0"/>
        <v>85.40997868893022</v>
      </c>
    </row>
    <row r="7" spans="1:11" ht="13.5">
      <c r="A7" s="17"/>
      <c r="B7" s="75" t="str">
        <f>+'帳票61_06(1)'!B6</f>
        <v>石垣市</v>
      </c>
      <c r="C7" s="129">
        <f>+'帳票61_06(1)'!CX6</f>
        <v>1389251</v>
      </c>
      <c r="D7" s="130">
        <f>+'帳票61_06(1)'!CY6</f>
        <v>262079</v>
      </c>
      <c r="E7" s="131">
        <f t="shared" si="1"/>
        <v>1651330</v>
      </c>
      <c r="F7" s="129">
        <f>+'帳票61_06(1)'!DC6</f>
        <v>1309851</v>
      </c>
      <c r="G7" s="130">
        <f>+'帳票61_06(1)'!DD6</f>
        <v>76149</v>
      </c>
      <c r="H7" s="131">
        <f t="shared" si="2"/>
        <v>1386000</v>
      </c>
      <c r="I7" s="144">
        <f t="shared" si="3"/>
        <v>94.28469009559828</v>
      </c>
      <c r="J7" s="145">
        <f t="shared" si="0"/>
        <v>29.055742734061102</v>
      </c>
      <c r="K7" s="146">
        <f t="shared" si="0"/>
        <v>83.93234544276432</v>
      </c>
    </row>
    <row r="8" spans="1:11" ht="13.5">
      <c r="A8" s="17"/>
      <c r="B8" s="75" t="str">
        <f>+'帳票61_06(1)'!B7</f>
        <v>浦添市</v>
      </c>
      <c r="C8" s="129">
        <f>+'帳票61_06(1)'!CX7</f>
        <v>2919986</v>
      </c>
      <c r="D8" s="130">
        <f>+'帳票61_06(1)'!CY7</f>
        <v>228218</v>
      </c>
      <c r="E8" s="131">
        <f t="shared" si="1"/>
        <v>3148204</v>
      </c>
      <c r="F8" s="129">
        <f>+'帳票61_06(1)'!DC7</f>
        <v>2845595</v>
      </c>
      <c r="G8" s="130">
        <f>+'帳票61_06(1)'!DD7</f>
        <v>76748</v>
      </c>
      <c r="H8" s="131">
        <f t="shared" si="2"/>
        <v>2922343</v>
      </c>
      <c r="I8" s="144">
        <f t="shared" si="3"/>
        <v>97.45235079894219</v>
      </c>
      <c r="J8" s="145">
        <f t="shared" si="0"/>
        <v>33.62924922661666</v>
      </c>
      <c r="K8" s="146">
        <f t="shared" si="0"/>
        <v>92.82571904489035</v>
      </c>
    </row>
    <row r="9" spans="1:11" ht="13.5">
      <c r="A9" s="17"/>
      <c r="B9" s="76" t="str">
        <f>+'帳票61_06(1)'!B8</f>
        <v>名護市</v>
      </c>
      <c r="C9" s="132">
        <f>+'帳票61_06(1)'!CX8</f>
        <v>1663317</v>
      </c>
      <c r="D9" s="133">
        <f>+'帳票61_06(1)'!CY8</f>
        <v>404913</v>
      </c>
      <c r="E9" s="134">
        <f t="shared" si="1"/>
        <v>2068230</v>
      </c>
      <c r="F9" s="132">
        <f>+'帳票61_06(1)'!DC8</f>
        <v>1569661</v>
      </c>
      <c r="G9" s="133">
        <f>+'帳票61_06(1)'!DD8</f>
        <v>97901</v>
      </c>
      <c r="H9" s="134">
        <f t="shared" si="2"/>
        <v>1667562</v>
      </c>
      <c r="I9" s="147">
        <f t="shared" si="3"/>
        <v>94.36932346630257</v>
      </c>
      <c r="J9" s="148">
        <f t="shared" si="0"/>
        <v>24.178280272552374</v>
      </c>
      <c r="K9" s="149">
        <f t="shared" si="0"/>
        <v>80.62749307378773</v>
      </c>
    </row>
    <row r="10" spans="1:11" ht="13.5">
      <c r="A10" s="17"/>
      <c r="B10" s="77" t="str">
        <f>+'帳票61_06(1)'!B9</f>
        <v>糸満市</v>
      </c>
      <c r="C10" s="135">
        <f>+'帳票61_06(1)'!CX9</f>
        <v>1285704</v>
      </c>
      <c r="D10" s="136">
        <f>+'帳票61_06(1)'!CY9</f>
        <v>196801</v>
      </c>
      <c r="E10" s="137">
        <f t="shared" si="1"/>
        <v>1482505</v>
      </c>
      <c r="F10" s="135">
        <f>+'帳票61_06(1)'!DC9</f>
        <v>1214471</v>
      </c>
      <c r="G10" s="136">
        <f>+'帳票61_06(1)'!DD9</f>
        <v>68948</v>
      </c>
      <c r="H10" s="137">
        <f t="shared" si="2"/>
        <v>1283419</v>
      </c>
      <c r="I10" s="150">
        <f t="shared" si="3"/>
        <v>94.45961123244541</v>
      </c>
      <c r="J10" s="151">
        <f t="shared" si="0"/>
        <v>35.03437482533117</v>
      </c>
      <c r="K10" s="152">
        <f t="shared" si="0"/>
        <v>86.57097277918119</v>
      </c>
    </row>
    <row r="11" spans="1:11" ht="13.5">
      <c r="A11" s="17"/>
      <c r="B11" s="75" t="str">
        <f>+'帳票61_06(1)'!B10</f>
        <v>沖縄市</v>
      </c>
      <c r="C11" s="129">
        <f>+'帳票61_06(1)'!CX10</f>
        <v>3196939</v>
      </c>
      <c r="D11" s="130">
        <f>+'帳票61_06(1)'!CY10</f>
        <v>721244</v>
      </c>
      <c r="E11" s="131">
        <f t="shared" si="1"/>
        <v>3918183</v>
      </c>
      <c r="F11" s="129">
        <f>+'帳票61_06(1)'!DC10</f>
        <v>3005848</v>
      </c>
      <c r="G11" s="130">
        <f>+'帳票61_06(1)'!DD10</f>
        <v>150341</v>
      </c>
      <c r="H11" s="131">
        <f t="shared" si="2"/>
        <v>3156189</v>
      </c>
      <c r="I11" s="144">
        <f t="shared" si="3"/>
        <v>94.02268857804293</v>
      </c>
      <c r="J11" s="145">
        <f t="shared" si="0"/>
        <v>20.844679470470464</v>
      </c>
      <c r="K11" s="146">
        <f t="shared" si="0"/>
        <v>80.55236317446123</v>
      </c>
    </row>
    <row r="12" spans="1:11" ht="13.5">
      <c r="A12" s="17"/>
      <c r="B12" s="75" t="str">
        <f>+'帳票61_06(1)'!B11</f>
        <v>豊見城市</v>
      </c>
      <c r="C12" s="129">
        <f>+'帳票61_06(1)'!CX11</f>
        <v>1182061</v>
      </c>
      <c r="D12" s="130">
        <f>+'帳票61_06(1)'!CY11</f>
        <v>181262</v>
      </c>
      <c r="E12" s="131">
        <f t="shared" si="1"/>
        <v>1363323</v>
      </c>
      <c r="F12" s="129">
        <f>+'帳票61_06(1)'!DC11</f>
        <v>1128973</v>
      </c>
      <c r="G12" s="130">
        <f>+'帳票61_06(1)'!DD11</f>
        <v>47714</v>
      </c>
      <c r="H12" s="131">
        <f t="shared" si="2"/>
        <v>1176687</v>
      </c>
      <c r="I12" s="144">
        <f t="shared" si="3"/>
        <v>95.5088612178221</v>
      </c>
      <c r="J12" s="145">
        <f t="shared" si="0"/>
        <v>26.323222738356634</v>
      </c>
      <c r="K12" s="146">
        <f t="shared" si="0"/>
        <v>86.31021408719724</v>
      </c>
    </row>
    <row r="13" spans="1:11" ht="13.5">
      <c r="A13" s="17"/>
      <c r="B13" s="75" t="str">
        <f>+'帳票61_06(1)'!B12</f>
        <v>うるま市</v>
      </c>
      <c r="C13" s="129">
        <f>+'帳票61_06(1)'!CX12</f>
        <v>2435059</v>
      </c>
      <c r="D13" s="130">
        <f>+'帳票61_06(1)'!CY12</f>
        <v>543900</v>
      </c>
      <c r="E13" s="131">
        <f t="shared" si="1"/>
        <v>2978959</v>
      </c>
      <c r="F13" s="129">
        <f>+'帳票61_06(1)'!DC12</f>
        <v>2276234</v>
      </c>
      <c r="G13" s="130">
        <f>+'帳票61_06(1)'!DD12</f>
        <v>167870</v>
      </c>
      <c r="H13" s="131">
        <f t="shared" si="2"/>
        <v>2444104</v>
      </c>
      <c r="I13" s="144">
        <f t="shared" si="3"/>
        <v>93.47757076933249</v>
      </c>
      <c r="J13" s="145">
        <f t="shared" si="0"/>
        <v>30.864129435558006</v>
      </c>
      <c r="K13" s="146">
        <f t="shared" si="0"/>
        <v>82.04557363830787</v>
      </c>
    </row>
    <row r="14" spans="1:11" ht="13.5">
      <c r="A14" s="17"/>
      <c r="B14" s="76" t="str">
        <f>+'帳票61_06(1)'!B13</f>
        <v>宮古島市</v>
      </c>
      <c r="C14" s="132">
        <f>+'帳票61_06(1)'!CX13</f>
        <v>1317499</v>
      </c>
      <c r="D14" s="133">
        <f>+'帳票61_06(1)'!CY13</f>
        <v>327180</v>
      </c>
      <c r="E14" s="134">
        <f t="shared" si="1"/>
        <v>1644679</v>
      </c>
      <c r="F14" s="132">
        <f>+'帳票61_06(1)'!DC13</f>
        <v>1238942</v>
      </c>
      <c r="G14" s="133">
        <f>+'帳票61_06(1)'!DD13</f>
        <v>70624</v>
      </c>
      <c r="H14" s="134">
        <f t="shared" si="2"/>
        <v>1309566</v>
      </c>
      <c r="I14" s="147">
        <f t="shared" si="3"/>
        <v>94.03741482915736</v>
      </c>
      <c r="J14" s="148">
        <f t="shared" si="0"/>
        <v>21.585671495812704</v>
      </c>
      <c r="K14" s="149">
        <f t="shared" si="0"/>
        <v>79.62441303135749</v>
      </c>
    </row>
    <row r="15" spans="1:11" ht="13.5">
      <c r="A15" s="17"/>
      <c r="B15" s="77" t="str">
        <f>+'帳票61_06(1)'!B14</f>
        <v>南城市</v>
      </c>
      <c r="C15" s="135">
        <f>+'帳票61_06(1)'!CX14</f>
        <v>730158</v>
      </c>
      <c r="D15" s="136">
        <f>+'帳票61_06(1)'!CY14</f>
        <v>130491</v>
      </c>
      <c r="E15" s="137">
        <f t="shared" si="1"/>
        <v>860649</v>
      </c>
      <c r="F15" s="135">
        <f>+'帳票61_06(1)'!DC14</f>
        <v>691665</v>
      </c>
      <c r="G15" s="136">
        <f>+'帳票61_06(1)'!DD14</f>
        <v>28603</v>
      </c>
      <c r="H15" s="137">
        <f t="shared" si="2"/>
        <v>720268</v>
      </c>
      <c r="I15" s="150">
        <f t="shared" si="3"/>
        <v>94.728127336823</v>
      </c>
      <c r="J15" s="151">
        <f t="shared" si="0"/>
        <v>21.919519353825166</v>
      </c>
      <c r="K15" s="152">
        <f t="shared" si="0"/>
        <v>83.68893706958353</v>
      </c>
    </row>
    <row r="16" spans="1:11" ht="13.5">
      <c r="A16" s="17"/>
      <c r="B16" s="78" t="str">
        <f>+'帳票61_06(1)'!B15</f>
        <v>国頭村</v>
      </c>
      <c r="C16" s="126">
        <f>+'帳票61_06(1)'!CX15</f>
        <v>111241</v>
      </c>
      <c r="D16" s="127">
        <f>+'帳票61_06(1)'!CY15</f>
        <v>26559</v>
      </c>
      <c r="E16" s="128">
        <f t="shared" si="1"/>
        <v>137800</v>
      </c>
      <c r="F16" s="126">
        <f>+'帳票61_06(1)'!DC15</f>
        <v>102814</v>
      </c>
      <c r="G16" s="127">
        <f>+'帳票61_06(1)'!DD15</f>
        <v>3580</v>
      </c>
      <c r="H16" s="128">
        <f t="shared" si="2"/>
        <v>106394</v>
      </c>
      <c r="I16" s="141">
        <f t="shared" si="3"/>
        <v>92.42455569439325</v>
      </c>
      <c r="J16" s="142">
        <f t="shared" si="0"/>
        <v>13.479423171053126</v>
      </c>
      <c r="K16" s="143">
        <f t="shared" si="0"/>
        <v>77.20899854862118</v>
      </c>
    </row>
    <row r="17" spans="1:11" ht="13.5">
      <c r="A17" s="17"/>
      <c r="B17" s="75" t="str">
        <f>+'帳票61_06(1)'!B16</f>
        <v>大宜味村</v>
      </c>
      <c r="C17" s="129">
        <f>+'帳票61_06(1)'!CX16</f>
        <v>66565</v>
      </c>
      <c r="D17" s="130">
        <f>+'帳票61_06(1)'!CY16</f>
        <v>15482</v>
      </c>
      <c r="E17" s="131">
        <f t="shared" si="1"/>
        <v>82047</v>
      </c>
      <c r="F17" s="129">
        <f>+'帳票61_06(1)'!DC16</f>
        <v>63387</v>
      </c>
      <c r="G17" s="130">
        <f>+'帳票61_06(1)'!DD16</f>
        <v>4731</v>
      </c>
      <c r="H17" s="131">
        <f t="shared" si="2"/>
        <v>68118</v>
      </c>
      <c r="I17" s="144">
        <f t="shared" si="3"/>
        <v>95.22571922181326</v>
      </c>
      <c r="J17" s="145">
        <f t="shared" si="0"/>
        <v>30.558067433148175</v>
      </c>
      <c r="K17" s="146">
        <f t="shared" si="0"/>
        <v>83.0231452703938</v>
      </c>
    </row>
    <row r="18" spans="1:11" ht="13.5">
      <c r="A18" s="17"/>
      <c r="B18" s="75" t="str">
        <f>+'帳票61_06(1)'!B17</f>
        <v>東村</v>
      </c>
      <c r="C18" s="129">
        <f>+'帳票61_06(1)'!CX17</f>
        <v>26169</v>
      </c>
      <c r="D18" s="130">
        <f>+'帳票61_06(1)'!CY17</f>
        <v>9295</v>
      </c>
      <c r="E18" s="131">
        <f t="shared" si="1"/>
        <v>35464</v>
      </c>
      <c r="F18" s="129">
        <f>+'帳票61_06(1)'!DC17</f>
        <v>23119</v>
      </c>
      <c r="G18" s="130">
        <f>+'帳票61_06(1)'!DD17</f>
        <v>647</v>
      </c>
      <c r="H18" s="131">
        <f t="shared" si="2"/>
        <v>23766</v>
      </c>
      <c r="I18" s="144">
        <f t="shared" si="3"/>
        <v>88.34498834498834</v>
      </c>
      <c r="J18" s="145">
        <f t="shared" si="0"/>
        <v>6.960731576116191</v>
      </c>
      <c r="K18" s="146">
        <f t="shared" si="0"/>
        <v>67.01443717572751</v>
      </c>
    </row>
    <row r="19" spans="1:11" ht="13.5">
      <c r="A19" s="17"/>
      <c r="B19" s="76" t="str">
        <f>+'帳票61_06(1)'!B18</f>
        <v>今帰仁村</v>
      </c>
      <c r="C19" s="132">
        <f>+'帳票61_06(1)'!CX18</f>
        <v>161175</v>
      </c>
      <c r="D19" s="133">
        <f>+'帳票61_06(1)'!CY18</f>
        <v>27983</v>
      </c>
      <c r="E19" s="134">
        <f t="shared" si="1"/>
        <v>189158</v>
      </c>
      <c r="F19" s="132">
        <f>+'帳票61_06(1)'!DC18</f>
        <v>152705</v>
      </c>
      <c r="G19" s="133">
        <f>+'帳票61_06(1)'!DD18</f>
        <v>2851</v>
      </c>
      <c r="H19" s="134">
        <f t="shared" si="2"/>
        <v>155556</v>
      </c>
      <c r="I19" s="147">
        <f t="shared" si="3"/>
        <v>94.74484256243214</v>
      </c>
      <c r="J19" s="148">
        <f t="shared" si="0"/>
        <v>10.18832862809563</v>
      </c>
      <c r="K19" s="149">
        <f t="shared" si="0"/>
        <v>82.23601433722074</v>
      </c>
    </row>
    <row r="20" spans="1:11" ht="13.5">
      <c r="A20" s="17"/>
      <c r="B20" s="77" t="str">
        <f>+'帳票61_06(1)'!B19</f>
        <v>本部町</v>
      </c>
      <c r="C20" s="135">
        <f>+'帳票61_06(1)'!CX19</f>
        <v>289413</v>
      </c>
      <c r="D20" s="136">
        <f>+'帳票61_06(1)'!CY19</f>
        <v>115763</v>
      </c>
      <c r="E20" s="137">
        <f t="shared" si="1"/>
        <v>405176</v>
      </c>
      <c r="F20" s="135">
        <f>+'帳票61_06(1)'!DC19</f>
        <v>268701</v>
      </c>
      <c r="G20" s="136">
        <f>+'帳票61_06(1)'!DD19</f>
        <v>14427</v>
      </c>
      <c r="H20" s="137">
        <f t="shared" si="2"/>
        <v>283128</v>
      </c>
      <c r="I20" s="150">
        <f t="shared" si="3"/>
        <v>92.84344518041692</v>
      </c>
      <c r="J20" s="151">
        <f t="shared" si="0"/>
        <v>12.462531205998463</v>
      </c>
      <c r="K20" s="152">
        <f t="shared" si="0"/>
        <v>69.8777815072956</v>
      </c>
    </row>
    <row r="21" spans="1:11" ht="13.5">
      <c r="A21" s="17"/>
      <c r="B21" s="75" t="str">
        <f>+'帳票61_06(1)'!B20</f>
        <v>恩納村</v>
      </c>
      <c r="C21" s="129">
        <f>+'帳票61_06(1)'!CX20</f>
        <v>602604</v>
      </c>
      <c r="D21" s="130">
        <f>+'帳票61_06(1)'!CY20</f>
        <v>70039</v>
      </c>
      <c r="E21" s="131">
        <f t="shared" si="1"/>
        <v>672643</v>
      </c>
      <c r="F21" s="129">
        <f>+'帳票61_06(1)'!DC20</f>
        <v>584883</v>
      </c>
      <c r="G21" s="130">
        <f>+'帳票61_06(1)'!DD20</f>
        <v>26186</v>
      </c>
      <c r="H21" s="131">
        <f t="shared" si="2"/>
        <v>611069</v>
      </c>
      <c r="I21" s="144">
        <f t="shared" si="3"/>
        <v>97.05926279945038</v>
      </c>
      <c r="J21" s="145">
        <f t="shared" si="0"/>
        <v>37.38774111566413</v>
      </c>
      <c r="K21" s="146">
        <f t="shared" si="0"/>
        <v>90.84596137921602</v>
      </c>
    </row>
    <row r="22" spans="1:11" ht="13.5">
      <c r="A22" s="17"/>
      <c r="B22" s="75" t="str">
        <f>+'帳票61_06(1)'!B21</f>
        <v>宜野座村</v>
      </c>
      <c r="C22" s="129">
        <f>+'帳票61_06(1)'!CX21</f>
        <v>109186</v>
      </c>
      <c r="D22" s="130">
        <f>+'帳票61_06(1)'!CY21</f>
        <v>28120</v>
      </c>
      <c r="E22" s="131">
        <f t="shared" si="1"/>
        <v>137306</v>
      </c>
      <c r="F22" s="129">
        <f>+'帳票61_06(1)'!DC21</f>
        <v>102193</v>
      </c>
      <c r="G22" s="130">
        <f>+'帳票61_06(1)'!DD21</f>
        <v>9306</v>
      </c>
      <c r="H22" s="131">
        <f t="shared" si="2"/>
        <v>111499</v>
      </c>
      <c r="I22" s="144">
        <f t="shared" si="3"/>
        <v>93.59533273496602</v>
      </c>
      <c r="J22" s="145">
        <f t="shared" si="0"/>
        <v>33.09388335704126</v>
      </c>
      <c r="K22" s="146">
        <f t="shared" si="0"/>
        <v>81.20475434431125</v>
      </c>
    </row>
    <row r="23" spans="1:11" ht="13.5">
      <c r="A23" s="17"/>
      <c r="B23" s="75" t="str">
        <f>+'帳票61_06(1)'!B22</f>
        <v>金武町</v>
      </c>
      <c r="C23" s="129">
        <f>+'帳票61_06(1)'!CX22</f>
        <v>280627</v>
      </c>
      <c r="D23" s="130">
        <f>+'帳票61_06(1)'!CY22</f>
        <v>119950</v>
      </c>
      <c r="E23" s="131">
        <f t="shared" si="1"/>
        <v>400577</v>
      </c>
      <c r="F23" s="129">
        <f>+'帳票61_06(1)'!DC22</f>
        <v>269730</v>
      </c>
      <c r="G23" s="130">
        <f>+'帳票61_06(1)'!DD22</f>
        <v>33535</v>
      </c>
      <c r="H23" s="131">
        <f t="shared" si="2"/>
        <v>303265</v>
      </c>
      <c r="I23" s="144">
        <f t="shared" si="3"/>
        <v>96.11690963449703</v>
      </c>
      <c r="J23" s="145">
        <f t="shared" si="0"/>
        <v>27.957482284285117</v>
      </c>
      <c r="K23" s="146">
        <f t="shared" si="0"/>
        <v>75.70704259106239</v>
      </c>
    </row>
    <row r="24" spans="1:11" ht="13.5">
      <c r="A24" s="17"/>
      <c r="B24" s="76" t="str">
        <f>+'帳票61_06(1)'!B23</f>
        <v>伊江村</v>
      </c>
      <c r="C24" s="132">
        <f>+'帳票61_06(1)'!CX23</f>
        <v>87180</v>
      </c>
      <c r="D24" s="133">
        <f>+'帳票61_06(1)'!CY23</f>
        <v>13920</v>
      </c>
      <c r="E24" s="134">
        <f t="shared" si="1"/>
        <v>101100</v>
      </c>
      <c r="F24" s="132">
        <f>+'帳票61_06(1)'!DC23</f>
        <v>84614</v>
      </c>
      <c r="G24" s="133">
        <f>+'帳票61_06(1)'!DD23</f>
        <v>950</v>
      </c>
      <c r="H24" s="134">
        <f t="shared" si="2"/>
        <v>85564</v>
      </c>
      <c r="I24" s="147">
        <f t="shared" si="3"/>
        <v>97.05666437256252</v>
      </c>
      <c r="J24" s="148">
        <f t="shared" si="0"/>
        <v>6.824712643678161</v>
      </c>
      <c r="K24" s="149">
        <f t="shared" si="0"/>
        <v>84.63303659742829</v>
      </c>
    </row>
    <row r="25" spans="1:11" ht="13.5">
      <c r="A25" s="17"/>
      <c r="B25" s="77" t="str">
        <f>+'帳票61_06(1)'!B24</f>
        <v>読谷村</v>
      </c>
      <c r="C25" s="135">
        <f>+'帳票61_06(1)'!CX24</f>
        <v>1008361</v>
      </c>
      <c r="D25" s="136">
        <f>+'帳票61_06(1)'!CY24</f>
        <v>168618</v>
      </c>
      <c r="E25" s="137">
        <f t="shared" si="1"/>
        <v>1176979</v>
      </c>
      <c r="F25" s="135">
        <f>+'帳票61_06(1)'!DC24</f>
        <v>947952</v>
      </c>
      <c r="G25" s="136">
        <f>+'帳票61_06(1)'!DD24</f>
        <v>41080</v>
      </c>
      <c r="H25" s="137">
        <f t="shared" si="2"/>
        <v>989032</v>
      </c>
      <c r="I25" s="150">
        <f t="shared" si="3"/>
        <v>94.00918916935503</v>
      </c>
      <c r="J25" s="151">
        <f t="shared" si="0"/>
        <v>24.362760796593484</v>
      </c>
      <c r="K25" s="152">
        <f t="shared" si="0"/>
        <v>84.03140582797144</v>
      </c>
    </row>
    <row r="26" spans="1:11" ht="13.5">
      <c r="A26" s="17"/>
      <c r="B26" s="75" t="str">
        <f>+'帳票61_06(1)'!B25</f>
        <v>嘉手納町</v>
      </c>
      <c r="C26" s="129">
        <f>+'帳票61_06(1)'!CX25</f>
        <v>270649</v>
      </c>
      <c r="D26" s="130">
        <f>+'帳票61_06(1)'!CY25</f>
        <v>21565</v>
      </c>
      <c r="E26" s="131">
        <f t="shared" si="1"/>
        <v>292214</v>
      </c>
      <c r="F26" s="129">
        <f>+'帳票61_06(1)'!DC25</f>
        <v>261939</v>
      </c>
      <c r="G26" s="130">
        <f>+'帳票61_06(1)'!DD25</f>
        <v>7363</v>
      </c>
      <c r="H26" s="131">
        <f t="shared" si="2"/>
        <v>269302</v>
      </c>
      <c r="I26" s="144">
        <f t="shared" si="3"/>
        <v>96.78180965013726</v>
      </c>
      <c r="J26" s="145">
        <f t="shared" si="0"/>
        <v>34.14328773475539</v>
      </c>
      <c r="K26" s="146">
        <f t="shared" si="0"/>
        <v>92.15917101850015</v>
      </c>
    </row>
    <row r="27" spans="1:11" ht="13.5">
      <c r="A27" s="17"/>
      <c r="B27" s="75" t="str">
        <f>+'帳票61_06(1)'!B26</f>
        <v>北谷町</v>
      </c>
      <c r="C27" s="129">
        <f>+'帳票61_06(1)'!CX26</f>
        <v>865674</v>
      </c>
      <c r="D27" s="130">
        <f>+'帳票61_06(1)'!CY26</f>
        <v>124632</v>
      </c>
      <c r="E27" s="131">
        <f t="shared" si="1"/>
        <v>990306</v>
      </c>
      <c r="F27" s="129">
        <f>+'帳票61_06(1)'!DC26</f>
        <v>828298</v>
      </c>
      <c r="G27" s="130">
        <f>+'帳票61_06(1)'!DD26</f>
        <v>32562</v>
      </c>
      <c r="H27" s="131">
        <f t="shared" si="2"/>
        <v>860860</v>
      </c>
      <c r="I27" s="144">
        <f t="shared" si="3"/>
        <v>95.68243934783763</v>
      </c>
      <c r="J27" s="145">
        <f t="shared" si="0"/>
        <v>26.126516464471404</v>
      </c>
      <c r="K27" s="146">
        <f t="shared" si="0"/>
        <v>86.92868668876085</v>
      </c>
    </row>
    <row r="28" spans="1:11" ht="13.5">
      <c r="A28" s="17"/>
      <c r="B28" s="75" t="str">
        <f>+'帳票61_06(1)'!B27</f>
        <v>北中城村</v>
      </c>
      <c r="C28" s="129">
        <f>+'帳票61_06(1)'!CX27</f>
        <v>385607</v>
      </c>
      <c r="D28" s="130">
        <f>+'帳票61_06(1)'!CY27</f>
        <v>68605</v>
      </c>
      <c r="E28" s="131">
        <f t="shared" si="1"/>
        <v>454212</v>
      </c>
      <c r="F28" s="129">
        <f>+'帳票61_06(1)'!DC27</f>
        <v>368982</v>
      </c>
      <c r="G28" s="130">
        <f>+'帳票61_06(1)'!DD27</f>
        <v>15828</v>
      </c>
      <c r="H28" s="131">
        <f t="shared" si="2"/>
        <v>384810</v>
      </c>
      <c r="I28" s="144">
        <f t="shared" si="3"/>
        <v>95.68861561123111</v>
      </c>
      <c r="J28" s="145">
        <f t="shared" si="0"/>
        <v>23.071204722687852</v>
      </c>
      <c r="K28" s="146">
        <f t="shared" si="0"/>
        <v>84.72035084938311</v>
      </c>
    </row>
    <row r="29" spans="1:11" ht="13.5">
      <c r="A29" s="17"/>
      <c r="B29" s="76" t="str">
        <f>+'帳票61_06(1)'!B28</f>
        <v>中城村</v>
      </c>
      <c r="C29" s="132">
        <f>+'帳票61_06(1)'!CX28</f>
        <v>422164</v>
      </c>
      <c r="D29" s="133">
        <f>+'帳票61_06(1)'!CY28</f>
        <v>72090</v>
      </c>
      <c r="E29" s="134">
        <f t="shared" si="1"/>
        <v>494254</v>
      </c>
      <c r="F29" s="132">
        <f>+'帳票61_06(1)'!DC28</f>
        <v>403263</v>
      </c>
      <c r="G29" s="133">
        <f>+'帳票61_06(1)'!DD28</f>
        <v>18393</v>
      </c>
      <c r="H29" s="134">
        <f t="shared" si="2"/>
        <v>421656</v>
      </c>
      <c r="I29" s="147">
        <f t="shared" si="3"/>
        <v>95.52282999024075</v>
      </c>
      <c r="J29" s="148">
        <f t="shared" si="0"/>
        <v>25.513940907199334</v>
      </c>
      <c r="K29" s="149">
        <f t="shared" si="0"/>
        <v>85.31160091774674</v>
      </c>
    </row>
    <row r="30" spans="1:11" ht="13.5">
      <c r="A30" s="17"/>
      <c r="B30" s="77" t="str">
        <f>+'帳票61_06(1)'!B29</f>
        <v>西原町</v>
      </c>
      <c r="C30" s="135">
        <f>+'帳票61_06(1)'!CX29</f>
        <v>768342</v>
      </c>
      <c r="D30" s="136">
        <f>+'帳票61_06(1)'!CY29</f>
        <v>87442</v>
      </c>
      <c r="E30" s="137">
        <f t="shared" si="1"/>
        <v>855784</v>
      </c>
      <c r="F30" s="135">
        <f>+'帳票61_06(1)'!DC29</f>
        <v>744347</v>
      </c>
      <c r="G30" s="136">
        <f>+'帳票61_06(1)'!DD29</f>
        <v>29862</v>
      </c>
      <c r="H30" s="137">
        <f t="shared" si="2"/>
        <v>774209</v>
      </c>
      <c r="I30" s="150">
        <f t="shared" si="3"/>
        <v>96.87704173401949</v>
      </c>
      <c r="J30" s="151">
        <f t="shared" si="0"/>
        <v>34.15063699366437</v>
      </c>
      <c r="K30" s="152">
        <f t="shared" si="0"/>
        <v>90.46780496013012</v>
      </c>
    </row>
    <row r="31" spans="1:11" ht="13.5">
      <c r="A31" s="17"/>
      <c r="B31" s="75" t="str">
        <f>+'帳票61_06(1)'!B30</f>
        <v>与那原町</v>
      </c>
      <c r="C31" s="129">
        <f>+'帳票61_06(1)'!CX30</f>
        <v>337459</v>
      </c>
      <c r="D31" s="130">
        <f>+'帳票61_06(1)'!CY30</f>
        <v>56452</v>
      </c>
      <c r="E31" s="131">
        <f t="shared" si="1"/>
        <v>393911</v>
      </c>
      <c r="F31" s="129">
        <f>+'帳票61_06(1)'!DC30</f>
        <v>324375</v>
      </c>
      <c r="G31" s="130">
        <f>+'帳票61_06(1)'!DD30</f>
        <v>18971</v>
      </c>
      <c r="H31" s="131">
        <f t="shared" si="2"/>
        <v>343346</v>
      </c>
      <c r="I31" s="144">
        <f t="shared" si="3"/>
        <v>96.12278824983184</v>
      </c>
      <c r="J31" s="145">
        <f t="shared" si="0"/>
        <v>33.60554099057607</v>
      </c>
      <c r="K31" s="146">
        <f t="shared" si="0"/>
        <v>87.16334400410246</v>
      </c>
    </row>
    <row r="32" spans="1:11" ht="13.5">
      <c r="A32" s="17"/>
      <c r="B32" s="75" t="str">
        <f>+'帳票61_06(1)'!B31</f>
        <v>南風原町</v>
      </c>
      <c r="C32" s="129">
        <f>+'帳票61_06(1)'!CX31</f>
        <v>791093</v>
      </c>
      <c r="D32" s="130">
        <f>+'帳票61_06(1)'!CY31</f>
        <v>79387</v>
      </c>
      <c r="E32" s="131">
        <f t="shared" si="1"/>
        <v>870480</v>
      </c>
      <c r="F32" s="129">
        <f>+'帳票61_06(1)'!DC31</f>
        <v>769719</v>
      </c>
      <c r="G32" s="130">
        <f>+'帳票61_06(1)'!DD31</f>
        <v>27858</v>
      </c>
      <c r="H32" s="131">
        <f t="shared" si="2"/>
        <v>797577</v>
      </c>
      <c r="I32" s="144">
        <f t="shared" si="3"/>
        <v>97.2981684833515</v>
      </c>
      <c r="J32" s="145">
        <f t="shared" si="0"/>
        <v>35.091387758701046</v>
      </c>
      <c r="K32" s="146">
        <f t="shared" si="0"/>
        <v>91.62496553625586</v>
      </c>
    </row>
    <row r="33" spans="1:11" ht="13.5">
      <c r="A33" s="17"/>
      <c r="B33" s="75" t="str">
        <f>+'帳票61_06(1)'!B32</f>
        <v>渡嘉敷村</v>
      </c>
      <c r="C33" s="129">
        <f>+'帳票61_06(1)'!CX32</f>
        <v>14598</v>
      </c>
      <c r="D33" s="130">
        <f>+'帳票61_06(1)'!CY32</f>
        <v>946</v>
      </c>
      <c r="E33" s="131">
        <f t="shared" si="1"/>
        <v>15544</v>
      </c>
      <c r="F33" s="129">
        <f>+'帳票61_06(1)'!DC32</f>
        <v>14270</v>
      </c>
      <c r="G33" s="130">
        <f>+'帳票61_06(1)'!DD32</f>
        <v>217</v>
      </c>
      <c r="H33" s="131">
        <f t="shared" si="2"/>
        <v>14487</v>
      </c>
      <c r="I33" s="144">
        <f t="shared" si="3"/>
        <v>97.75311686532402</v>
      </c>
      <c r="J33" s="145">
        <f t="shared" si="0"/>
        <v>22.938689217758984</v>
      </c>
      <c r="K33" s="146">
        <f t="shared" si="0"/>
        <v>93.19994853319609</v>
      </c>
    </row>
    <row r="34" spans="1:11" ht="13.5">
      <c r="A34" s="17"/>
      <c r="B34" s="76" t="str">
        <f>+'帳票61_06(1)'!B33</f>
        <v>座間味村</v>
      </c>
      <c r="C34" s="132">
        <f>+'帳票61_06(1)'!CX33</f>
        <v>26770</v>
      </c>
      <c r="D34" s="133">
        <f>+'帳票61_06(1)'!CY33</f>
        <v>11943</v>
      </c>
      <c r="E34" s="134">
        <f t="shared" si="1"/>
        <v>38713</v>
      </c>
      <c r="F34" s="132">
        <f>+'帳票61_06(1)'!DC33</f>
        <v>22906</v>
      </c>
      <c r="G34" s="133">
        <f>+'帳票61_06(1)'!DD33</f>
        <v>5131</v>
      </c>
      <c r="H34" s="134">
        <f t="shared" si="2"/>
        <v>28037</v>
      </c>
      <c r="I34" s="147">
        <f t="shared" si="3"/>
        <v>85.56593201344789</v>
      </c>
      <c r="J34" s="148">
        <f t="shared" si="0"/>
        <v>42.96240475592397</v>
      </c>
      <c r="K34" s="149">
        <f t="shared" si="0"/>
        <v>72.42270038488363</v>
      </c>
    </row>
    <row r="35" spans="1:11" ht="13.5">
      <c r="A35" s="17"/>
      <c r="B35" s="77" t="str">
        <f>+'帳票61_06(1)'!B34</f>
        <v>粟国村</v>
      </c>
      <c r="C35" s="135">
        <f>+'帳票61_06(1)'!CX34</f>
        <v>15275</v>
      </c>
      <c r="D35" s="136">
        <f>+'帳票61_06(1)'!CY34</f>
        <v>5196</v>
      </c>
      <c r="E35" s="137">
        <f t="shared" si="1"/>
        <v>20471</v>
      </c>
      <c r="F35" s="135">
        <f>+'帳票61_06(1)'!DC34</f>
        <v>13550</v>
      </c>
      <c r="G35" s="136">
        <f>+'帳票61_06(1)'!DD34</f>
        <v>2409</v>
      </c>
      <c r="H35" s="137">
        <f t="shared" si="2"/>
        <v>15959</v>
      </c>
      <c r="I35" s="150">
        <f t="shared" si="3"/>
        <v>88.70703764320785</v>
      </c>
      <c r="J35" s="151">
        <f t="shared" si="0"/>
        <v>46.36258660508083</v>
      </c>
      <c r="K35" s="152">
        <f t="shared" si="0"/>
        <v>77.95906404181525</v>
      </c>
    </row>
    <row r="36" spans="1:11" ht="13.5">
      <c r="A36" s="17"/>
      <c r="B36" s="75" t="str">
        <f>+'帳票61_06(1)'!B35</f>
        <v>渡名喜村</v>
      </c>
      <c r="C36" s="129">
        <f>+'帳票61_06(1)'!CX35</f>
        <v>5038</v>
      </c>
      <c r="D36" s="130">
        <f>+'帳票61_06(1)'!CY35</f>
        <v>955</v>
      </c>
      <c r="E36" s="131">
        <f t="shared" si="1"/>
        <v>5993</v>
      </c>
      <c r="F36" s="129">
        <f>+'帳票61_06(1)'!DC35</f>
        <v>4760</v>
      </c>
      <c r="G36" s="130">
        <f>+'帳票61_06(1)'!DD35</f>
        <v>269</v>
      </c>
      <c r="H36" s="131">
        <f t="shared" si="2"/>
        <v>5029</v>
      </c>
      <c r="I36" s="144">
        <f t="shared" si="3"/>
        <v>94.48193727669711</v>
      </c>
      <c r="J36" s="145">
        <f t="shared" si="0"/>
        <v>28.167539267015705</v>
      </c>
      <c r="K36" s="146">
        <f t="shared" si="0"/>
        <v>83.9145669948273</v>
      </c>
    </row>
    <row r="37" spans="1:11" ht="13.5">
      <c r="A37" s="17"/>
      <c r="B37" s="75" t="str">
        <f>+'帳票61_06(1)'!B36</f>
        <v>南大東村</v>
      </c>
      <c r="C37" s="129">
        <f>+'帳票61_06(1)'!CX36</f>
        <v>16097</v>
      </c>
      <c r="D37" s="130">
        <f>+'帳票61_06(1)'!CY36</f>
        <v>2920</v>
      </c>
      <c r="E37" s="131">
        <f t="shared" si="1"/>
        <v>19017</v>
      </c>
      <c r="F37" s="129">
        <f>+'帳票61_06(1)'!DC36</f>
        <v>15529</v>
      </c>
      <c r="G37" s="130">
        <f>+'帳票61_06(1)'!DD36</f>
        <v>523</v>
      </c>
      <c r="H37" s="131">
        <f t="shared" si="2"/>
        <v>16052</v>
      </c>
      <c r="I37" s="144">
        <f t="shared" si="3"/>
        <v>96.47139218487916</v>
      </c>
      <c r="J37" s="145">
        <f t="shared" si="3"/>
        <v>17.910958904109588</v>
      </c>
      <c r="K37" s="146">
        <f t="shared" si="3"/>
        <v>84.40868696429511</v>
      </c>
    </row>
    <row r="38" spans="1:11" ht="13.5">
      <c r="A38" s="17"/>
      <c r="B38" s="75" t="str">
        <f>+'帳票61_06(1)'!B37</f>
        <v>北大東村</v>
      </c>
      <c r="C38" s="129">
        <f>+'帳票61_06(1)'!CX37</f>
        <v>4982</v>
      </c>
      <c r="D38" s="130">
        <f>+'帳票61_06(1)'!CY37</f>
        <v>235</v>
      </c>
      <c r="E38" s="131">
        <f t="shared" si="1"/>
        <v>5217</v>
      </c>
      <c r="F38" s="129">
        <f>+'帳票61_06(1)'!DC37</f>
        <v>4945</v>
      </c>
      <c r="G38" s="130">
        <f>+'帳票61_06(1)'!DD37</f>
        <v>83</v>
      </c>
      <c r="H38" s="131">
        <f t="shared" si="2"/>
        <v>5028</v>
      </c>
      <c r="I38" s="144">
        <f t="shared" si="3"/>
        <v>99.25732637494981</v>
      </c>
      <c r="J38" s="145">
        <f t="shared" si="3"/>
        <v>35.319148936170215</v>
      </c>
      <c r="K38" s="146">
        <f t="shared" si="3"/>
        <v>96.37722829212191</v>
      </c>
    </row>
    <row r="39" spans="1:11" ht="13.5">
      <c r="A39" s="17"/>
      <c r="B39" s="76" t="str">
        <f>+'帳票61_06(1)'!B38</f>
        <v>伊平屋村</v>
      </c>
      <c r="C39" s="132">
        <f>+'帳票61_06(1)'!CX38</f>
        <v>15630</v>
      </c>
      <c r="D39" s="133">
        <f>+'帳票61_06(1)'!CY38</f>
        <v>4161</v>
      </c>
      <c r="E39" s="134">
        <f t="shared" si="1"/>
        <v>19791</v>
      </c>
      <c r="F39" s="132">
        <f>+'帳票61_06(1)'!DC38</f>
        <v>14827</v>
      </c>
      <c r="G39" s="133">
        <f>+'帳票61_06(1)'!DD38</f>
        <v>231</v>
      </c>
      <c r="H39" s="134">
        <f t="shared" si="2"/>
        <v>15058</v>
      </c>
      <c r="I39" s="147">
        <f t="shared" si="3"/>
        <v>94.86244401791427</v>
      </c>
      <c r="J39" s="148">
        <f t="shared" si="3"/>
        <v>5.5515501081470795</v>
      </c>
      <c r="K39" s="149">
        <f t="shared" si="3"/>
        <v>76.08508918195139</v>
      </c>
    </row>
    <row r="40" spans="1:11" ht="13.5">
      <c r="A40" s="17"/>
      <c r="B40" s="77" t="str">
        <f>+'帳票61_06(1)'!B39</f>
        <v>伊是名村</v>
      </c>
      <c r="C40" s="135">
        <f>+'帳票61_06(1)'!CX39</f>
        <v>29031</v>
      </c>
      <c r="D40" s="136">
        <f>+'帳票61_06(1)'!CY39</f>
        <v>12582</v>
      </c>
      <c r="E40" s="137">
        <f t="shared" si="1"/>
        <v>41613</v>
      </c>
      <c r="F40" s="135">
        <f>+'帳票61_06(1)'!DC39</f>
        <v>26727</v>
      </c>
      <c r="G40" s="136">
        <f>+'帳票61_06(1)'!DD39</f>
        <v>1294</v>
      </c>
      <c r="H40" s="137">
        <f t="shared" si="2"/>
        <v>28021</v>
      </c>
      <c r="I40" s="150">
        <f t="shared" si="3"/>
        <v>92.06365609176397</v>
      </c>
      <c r="J40" s="151">
        <f t="shared" si="3"/>
        <v>10.284533460499127</v>
      </c>
      <c r="K40" s="152">
        <f t="shared" si="3"/>
        <v>67.33713022372815</v>
      </c>
    </row>
    <row r="41" spans="1:11" ht="13.5">
      <c r="A41" s="17"/>
      <c r="B41" s="75" t="str">
        <f>+'帳票61_06(1)'!B40</f>
        <v>久米島町</v>
      </c>
      <c r="C41" s="129">
        <f>+'帳票61_06(1)'!CX40</f>
        <v>174401</v>
      </c>
      <c r="D41" s="130">
        <f>+'帳票61_06(1)'!CY40</f>
        <v>50642</v>
      </c>
      <c r="E41" s="131">
        <f t="shared" si="1"/>
        <v>225043</v>
      </c>
      <c r="F41" s="129">
        <f>+'帳票61_06(1)'!DC40</f>
        <v>162355</v>
      </c>
      <c r="G41" s="130">
        <f>+'帳票61_06(1)'!DD40</f>
        <v>11243</v>
      </c>
      <c r="H41" s="131">
        <f t="shared" si="2"/>
        <v>173598</v>
      </c>
      <c r="I41" s="144">
        <f t="shared" si="3"/>
        <v>93.09292951301885</v>
      </c>
      <c r="J41" s="145">
        <f t="shared" si="3"/>
        <v>22.200939931282335</v>
      </c>
      <c r="K41" s="146">
        <f t="shared" si="3"/>
        <v>77.13992437000928</v>
      </c>
    </row>
    <row r="42" spans="1:11" ht="13.5">
      <c r="A42" s="17"/>
      <c r="B42" s="75" t="str">
        <f>+'帳票61_06(1)'!B41</f>
        <v>八重瀬町</v>
      </c>
      <c r="C42" s="129">
        <f>+'帳票61_06(1)'!CX41</f>
        <v>512708</v>
      </c>
      <c r="D42" s="130">
        <f>+'帳票61_06(1)'!CY41</f>
        <v>146862</v>
      </c>
      <c r="E42" s="131">
        <f t="shared" si="1"/>
        <v>659570</v>
      </c>
      <c r="F42" s="129">
        <f>+'帳票61_06(1)'!DC41</f>
        <v>478021</v>
      </c>
      <c r="G42" s="130">
        <f>+'帳票61_06(1)'!DD41</f>
        <v>27459</v>
      </c>
      <c r="H42" s="131">
        <f t="shared" si="2"/>
        <v>505480</v>
      </c>
      <c r="I42" s="144">
        <f t="shared" si="3"/>
        <v>93.2345506604149</v>
      </c>
      <c r="J42" s="145">
        <f t="shared" si="3"/>
        <v>18.69714425787474</v>
      </c>
      <c r="K42" s="146">
        <f t="shared" si="3"/>
        <v>76.63780948193521</v>
      </c>
    </row>
    <row r="43" spans="1:11" ht="13.5">
      <c r="A43" s="17"/>
      <c r="B43" s="75" t="str">
        <f>+'帳票61_06(1)'!B42</f>
        <v>多良間村</v>
      </c>
      <c r="C43" s="129">
        <f>+'帳票61_06(1)'!CX42</f>
        <v>21924</v>
      </c>
      <c r="D43" s="130">
        <f>+'帳票61_06(1)'!CY42</f>
        <v>6062</v>
      </c>
      <c r="E43" s="131">
        <f t="shared" si="1"/>
        <v>27986</v>
      </c>
      <c r="F43" s="129">
        <f>+'帳票61_06(1)'!DC42</f>
        <v>19368</v>
      </c>
      <c r="G43" s="130">
        <f>+'帳票61_06(1)'!DD42</f>
        <v>1446</v>
      </c>
      <c r="H43" s="131">
        <f t="shared" si="2"/>
        <v>20814</v>
      </c>
      <c r="I43" s="144">
        <f t="shared" si="3"/>
        <v>88.3415435139573</v>
      </c>
      <c r="J43" s="145">
        <f t="shared" si="3"/>
        <v>23.853513691850875</v>
      </c>
      <c r="K43" s="146">
        <f t="shared" si="3"/>
        <v>74.37290073608233</v>
      </c>
    </row>
    <row r="44" spans="1:11" ht="13.5">
      <c r="A44" s="17"/>
      <c r="B44" s="76" t="str">
        <f>+'帳票61_06(1)'!B43</f>
        <v>竹富町</v>
      </c>
      <c r="C44" s="132">
        <f>+'帳票61_06(1)'!CX43</f>
        <v>152547</v>
      </c>
      <c r="D44" s="133">
        <f>+'帳票61_06(1)'!CY43</f>
        <v>18405</v>
      </c>
      <c r="E44" s="134">
        <f t="shared" si="1"/>
        <v>170952</v>
      </c>
      <c r="F44" s="132">
        <f>+'帳票61_06(1)'!DC43</f>
        <v>142445</v>
      </c>
      <c r="G44" s="133">
        <f>+'帳票61_06(1)'!DD43</f>
        <v>3946</v>
      </c>
      <c r="H44" s="134">
        <f t="shared" si="2"/>
        <v>146391</v>
      </c>
      <c r="I44" s="147">
        <f t="shared" si="3"/>
        <v>93.37777865182534</v>
      </c>
      <c r="J44" s="148">
        <f t="shared" si="3"/>
        <v>21.439826134202665</v>
      </c>
      <c r="K44" s="149">
        <f t="shared" si="3"/>
        <v>85.6328092096027</v>
      </c>
    </row>
    <row r="45" spans="1:11" ht="14.25" thickBot="1">
      <c r="A45" s="17"/>
      <c r="B45" s="77" t="str">
        <f>+'帳票61_06(1)'!B44</f>
        <v>与那国町</v>
      </c>
      <c r="C45" s="135">
        <f>+'帳票61_06(1)'!CX44</f>
        <v>26534</v>
      </c>
      <c r="D45" s="136">
        <f>+'帳票61_06(1)'!CY44</f>
        <v>19413</v>
      </c>
      <c r="E45" s="137">
        <f t="shared" si="1"/>
        <v>45947</v>
      </c>
      <c r="F45" s="135">
        <f>+'帳票61_06(1)'!DC44</f>
        <v>24201</v>
      </c>
      <c r="G45" s="136">
        <f>+'帳票61_06(1)'!DD44</f>
        <v>1260</v>
      </c>
      <c r="H45" s="137">
        <f t="shared" si="2"/>
        <v>25461</v>
      </c>
      <c r="I45" s="150">
        <f t="shared" si="3"/>
        <v>91.20750734906157</v>
      </c>
      <c r="J45" s="151">
        <f t="shared" si="3"/>
        <v>6.4904960593416785</v>
      </c>
      <c r="K45" s="152">
        <f t="shared" si="3"/>
        <v>55.41384638822991</v>
      </c>
    </row>
    <row r="46" spans="1:11" ht="14.25" thickTop="1">
      <c r="A46" s="19"/>
      <c r="B46" s="79" t="s">
        <v>65</v>
      </c>
      <c r="C46" s="173">
        <f aca="true" t="shared" si="4" ref="C46:H46">SUM(C5:C15)</f>
        <v>27818894</v>
      </c>
      <c r="D46" s="174">
        <f t="shared" si="4"/>
        <v>4440960</v>
      </c>
      <c r="E46" s="175">
        <f t="shared" si="4"/>
        <v>32259854</v>
      </c>
      <c r="F46" s="173">
        <f t="shared" si="4"/>
        <v>26535162</v>
      </c>
      <c r="G46" s="174">
        <f t="shared" si="4"/>
        <v>1215029</v>
      </c>
      <c r="H46" s="175">
        <f t="shared" si="4"/>
        <v>27750191</v>
      </c>
      <c r="I46" s="176">
        <f t="shared" si="3"/>
        <v>95.3853952640964</v>
      </c>
      <c r="J46" s="177">
        <f t="shared" si="3"/>
        <v>27.35960242830379</v>
      </c>
      <c r="K46" s="178">
        <f t="shared" si="3"/>
        <v>86.02082018102128</v>
      </c>
    </row>
    <row r="47" spans="1:11" ht="14.25" thickBot="1">
      <c r="A47" s="19"/>
      <c r="B47" s="80" t="s">
        <v>66</v>
      </c>
      <c r="C47" s="138">
        <f aca="true" t="shared" si="5" ref="C47:H47">SUM(C16:C45)</f>
        <v>7599044</v>
      </c>
      <c r="D47" s="139">
        <f t="shared" si="5"/>
        <v>1386224</v>
      </c>
      <c r="E47" s="140">
        <f t="shared" si="5"/>
        <v>8985268</v>
      </c>
      <c r="F47" s="138">
        <f t="shared" si="5"/>
        <v>7244925</v>
      </c>
      <c r="G47" s="139">
        <f t="shared" si="5"/>
        <v>343641</v>
      </c>
      <c r="H47" s="140">
        <f t="shared" si="5"/>
        <v>7588566</v>
      </c>
      <c r="I47" s="153">
        <f t="shared" si="3"/>
        <v>95.33995328886107</v>
      </c>
      <c r="J47" s="167">
        <f t="shared" si="3"/>
        <v>24.789716524890636</v>
      </c>
      <c r="K47" s="154">
        <f t="shared" si="3"/>
        <v>84.45564450609598</v>
      </c>
    </row>
    <row r="48" spans="2:11" ht="14.25" thickBot="1">
      <c r="B48" s="82" t="s">
        <v>130</v>
      </c>
      <c r="C48" s="156">
        <f aca="true" t="shared" si="6" ref="C48:H48">SUM(C46:C47)</f>
        <v>35417938</v>
      </c>
      <c r="D48" s="157">
        <f t="shared" si="6"/>
        <v>5827184</v>
      </c>
      <c r="E48" s="158">
        <f t="shared" si="6"/>
        <v>41245122</v>
      </c>
      <c r="F48" s="156">
        <f t="shared" si="6"/>
        <v>33780087</v>
      </c>
      <c r="G48" s="157">
        <f t="shared" si="6"/>
        <v>1558670</v>
      </c>
      <c r="H48" s="158">
        <f t="shared" si="6"/>
        <v>35338757</v>
      </c>
      <c r="I48" s="159">
        <f t="shared" si="3"/>
        <v>95.37564552741607</v>
      </c>
      <c r="J48" s="172">
        <f t="shared" si="3"/>
        <v>26.74825438839755</v>
      </c>
      <c r="K48" s="160">
        <f t="shared" si="3"/>
        <v>85.67984597063382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51</v>
      </c>
      <c r="I1" s="2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4" t="str">
        <f>+'帳票61_06(1)'!B4</f>
        <v>那覇市</v>
      </c>
      <c r="C5" s="161">
        <f>+'帳票61_06(1)'!DG4</f>
        <v>2158439</v>
      </c>
      <c r="D5" s="162">
        <f>+'帳票61_06(1)'!DH4</f>
        <v>245988</v>
      </c>
      <c r="E5" s="163">
        <f>SUM(C5:D5)</f>
        <v>2404427</v>
      </c>
      <c r="F5" s="161">
        <f>+'帳票61_06(1)'!DL4</f>
        <v>2083590</v>
      </c>
      <c r="G5" s="162">
        <f>+'帳票61_06(1)'!DM4</f>
        <v>73536</v>
      </c>
      <c r="H5" s="163">
        <f>SUM(F5:G5)</f>
        <v>2157126</v>
      </c>
      <c r="I5" s="164">
        <f>IF(C5=0,"－",(F5/C5)*100)</f>
        <v>96.53226243595488</v>
      </c>
      <c r="J5" s="165">
        <f aca="true" t="shared" si="0" ref="J5:K36">IF(D5=0,"－",(G5/D5)*100)</f>
        <v>29.894141177618422</v>
      </c>
      <c r="K5" s="166">
        <f>IF(E5=0,"－",(H5/E5)*100)</f>
        <v>89.7147636422316</v>
      </c>
    </row>
    <row r="6" spans="1:11" ht="13.5">
      <c r="A6" s="17"/>
      <c r="B6" s="75" t="str">
        <f>+'帳票61_06(1)'!B5</f>
        <v>宜野湾市</v>
      </c>
      <c r="C6" s="129">
        <f>+'帳票61_06(1)'!DG5</f>
        <v>256609</v>
      </c>
      <c r="D6" s="130">
        <f>+'帳票61_06(1)'!DH5</f>
        <v>40170</v>
      </c>
      <c r="E6" s="131">
        <f aca="true" t="shared" si="1" ref="E6:E45">SUM(C6:D6)</f>
        <v>296779</v>
      </c>
      <c r="F6" s="129">
        <f>+'帳票61_06(1)'!DL5</f>
        <v>235060</v>
      </c>
      <c r="G6" s="130">
        <f>+'帳票61_06(1)'!DM5</f>
        <v>11802</v>
      </c>
      <c r="H6" s="131">
        <f aca="true" t="shared" si="2" ref="H6:H45">SUM(F6:G6)</f>
        <v>246862</v>
      </c>
      <c r="I6" s="144">
        <f aca="true" t="shared" si="3" ref="I6:K48">IF(C6=0,"－",(F6/C6)*100)</f>
        <v>91.60239898055018</v>
      </c>
      <c r="J6" s="145">
        <f t="shared" si="0"/>
        <v>29.38013442867812</v>
      </c>
      <c r="K6" s="146">
        <f t="shared" si="0"/>
        <v>83.18041370851711</v>
      </c>
    </row>
    <row r="7" spans="1:11" ht="13.5">
      <c r="A7" s="17"/>
      <c r="B7" s="75" t="str">
        <f>+'帳票61_06(1)'!B6</f>
        <v>石垣市</v>
      </c>
      <c r="C7" s="129">
        <f>+'帳票61_06(1)'!DG6</f>
        <v>302706</v>
      </c>
      <c r="D7" s="130">
        <f>+'帳票61_06(1)'!DH6</f>
        <v>57105</v>
      </c>
      <c r="E7" s="131">
        <f t="shared" si="1"/>
        <v>359811</v>
      </c>
      <c r="F7" s="129">
        <f>+'帳票61_06(1)'!DL6</f>
        <v>285406</v>
      </c>
      <c r="G7" s="130">
        <f>+'帳票61_06(1)'!DM6</f>
        <v>16592</v>
      </c>
      <c r="H7" s="131">
        <f t="shared" si="2"/>
        <v>301998</v>
      </c>
      <c r="I7" s="144">
        <f t="shared" si="3"/>
        <v>94.28488368251703</v>
      </c>
      <c r="J7" s="145">
        <f t="shared" si="0"/>
        <v>29.05524910253043</v>
      </c>
      <c r="K7" s="146">
        <f t="shared" si="0"/>
        <v>83.93239784220049</v>
      </c>
    </row>
    <row r="8" spans="1:11" ht="13.5">
      <c r="A8" s="17"/>
      <c r="B8" s="75" t="str">
        <f>+'帳票61_06(1)'!B7</f>
        <v>浦添市</v>
      </c>
      <c r="C8" s="129">
        <f>+'帳票61_06(1)'!DG7</f>
        <v>739536</v>
      </c>
      <c r="D8" s="130">
        <f>+'帳票61_06(1)'!DH7</f>
        <v>60492</v>
      </c>
      <c r="E8" s="131">
        <f t="shared" si="1"/>
        <v>800028</v>
      </c>
      <c r="F8" s="129">
        <f>+'帳票61_06(1)'!DL7</f>
        <v>720696</v>
      </c>
      <c r="G8" s="130">
        <f>+'帳票61_06(1)'!DM7</f>
        <v>20343</v>
      </c>
      <c r="H8" s="131">
        <f t="shared" si="2"/>
        <v>741039</v>
      </c>
      <c r="I8" s="144">
        <f t="shared" si="3"/>
        <v>97.45245667553709</v>
      </c>
      <c r="J8" s="145">
        <f t="shared" si="0"/>
        <v>33.62924023011307</v>
      </c>
      <c r="K8" s="146">
        <f t="shared" si="0"/>
        <v>92.62663306784262</v>
      </c>
    </row>
    <row r="9" spans="1:11" ht="13.5">
      <c r="A9" s="17"/>
      <c r="B9" s="76" t="str">
        <f>+'帳票61_06(1)'!B8</f>
        <v>名護市</v>
      </c>
      <c r="C9" s="132">
        <f>+'帳票61_06(1)'!DG8</f>
        <v>448008</v>
      </c>
      <c r="D9" s="133">
        <f>+'帳票61_06(1)'!DH8</f>
        <v>109062</v>
      </c>
      <c r="E9" s="134">
        <f t="shared" si="1"/>
        <v>557070</v>
      </c>
      <c r="F9" s="132">
        <f>+'帳票61_06(1)'!DL8</f>
        <v>422782</v>
      </c>
      <c r="G9" s="133">
        <f>+'帳票61_06(1)'!DM8</f>
        <v>26369</v>
      </c>
      <c r="H9" s="134">
        <f t="shared" si="2"/>
        <v>449151</v>
      </c>
      <c r="I9" s="147">
        <f t="shared" si="3"/>
        <v>94.3692969768397</v>
      </c>
      <c r="J9" s="148">
        <f t="shared" si="0"/>
        <v>24.177990500816048</v>
      </c>
      <c r="K9" s="149">
        <f t="shared" si="0"/>
        <v>80.6273897355808</v>
      </c>
    </row>
    <row r="10" spans="1:11" ht="13.5">
      <c r="A10" s="17"/>
      <c r="B10" s="77" t="str">
        <f>+'帳票61_06(1)'!B9</f>
        <v>糸満市</v>
      </c>
      <c r="C10" s="135">
        <f>+'帳票61_06(1)'!DG9</f>
        <v>229906</v>
      </c>
      <c r="D10" s="136">
        <f>+'帳票61_06(1)'!DH9</f>
        <v>35183</v>
      </c>
      <c r="E10" s="137">
        <f t="shared" si="1"/>
        <v>265089</v>
      </c>
      <c r="F10" s="135">
        <f>+'帳票61_06(1)'!DL9</f>
        <v>217117</v>
      </c>
      <c r="G10" s="136">
        <f>+'帳票61_06(1)'!DM9</f>
        <v>12327</v>
      </c>
      <c r="H10" s="137">
        <f t="shared" si="2"/>
        <v>229444</v>
      </c>
      <c r="I10" s="150">
        <f t="shared" si="3"/>
        <v>94.43729176272042</v>
      </c>
      <c r="J10" s="151">
        <f t="shared" si="0"/>
        <v>35.036807549100416</v>
      </c>
      <c r="K10" s="152">
        <f t="shared" si="0"/>
        <v>86.55357257373939</v>
      </c>
    </row>
    <row r="11" spans="1:11" ht="13.5">
      <c r="A11" s="17"/>
      <c r="B11" s="75" t="str">
        <f>+'帳票61_06(1)'!B10</f>
        <v>沖縄市</v>
      </c>
      <c r="C11" s="129">
        <f>+'帳票61_06(1)'!DG10</f>
        <v>439619</v>
      </c>
      <c r="D11" s="130">
        <f>+'帳票61_06(1)'!DH10</f>
        <v>98848</v>
      </c>
      <c r="E11" s="131">
        <f t="shared" si="1"/>
        <v>538467</v>
      </c>
      <c r="F11" s="129">
        <f>+'帳票61_06(1)'!DL10</f>
        <v>413342</v>
      </c>
      <c r="G11" s="130">
        <f>+'帳票61_06(1)'!DM10</f>
        <v>20605</v>
      </c>
      <c r="H11" s="131">
        <f t="shared" si="2"/>
        <v>433947</v>
      </c>
      <c r="I11" s="144">
        <f t="shared" si="3"/>
        <v>94.02277881529233</v>
      </c>
      <c r="J11" s="145">
        <f t="shared" si="0"/>
        <v>20.845135966332144</v>
      </c>
      <c r="K11" s="146">
        <f t="shared" si="0"/>
        <v>80.58933973669696</v>
      </c>
    </row>
    <row r="12" spans="1:11" ht="13.5">
      <c r="A12" s="17"/>
      <c r="B12" s="75" t="str">
        <f>+'帳票61_06(1)'!B11</f>
        <v>豊見城市</v>
      </c>
      <c r="C12" s="129">
        <f>+'帳票61_06(1)'!DG11</f>
        <v>188211</v>
      </c>
      <c r="D12" s="130">
        <f>+'帳票61_06(1)'!DH11</f>
        <v>28861</v>
      </c>
      <c r="E12" s="131">
        <f t="shared" si="1"/>
        <v>217072</v>
      </c>
      <c r="F12" s="129">
        <f>+'帳票61_06(1)'!DL11</f>
        <v>179758</v>
      </c>
      <c r="G12" s="130">
        <f>+'帳票61_06(1)'!DM11</f>
        <v>7597</v>
      </c>
      <c r="H12" s="131">
        <f t="shared" si="2"/>
        <v>187355</v>
      </c>
      <c r="I12" s="144">
        <f t="shared" si="3"/>
        <v>95.50876409986664</v>
      </c>
      <c r="J12" s="145">
        <f t="shared" si="0"/>
        <v>26.322719240497555</v>
      </c>
      <c r="K12" s="146">
        <f t="shared" si="0"/>
        <v>86.31007223409745</v>
      </c>
    </row>
    <row r="13" spans="1:11" ht="13.5">
      <c r="A13" s="17"/>
      <c r="B13" s="75" t="str">
        <f>+'帳票61_06(1)'!B12</f>
        <v>うるま市</v>
      </c>
      <c r="C13" s="129">
        <f>+'帳票61_06(1)'!DG12</f>
        <v>940616</v>
      </c>
      <c r="D13" s="130">
        <f>+'帳票61_06(1)'!DH12</f>
        <v>206681</v>
      </c>
      <c r="E13" s="131">
        <f t="shared" si="1"/>
        <v>1147297</v>
      </c>
      <c r="F13" s="129">
        <f>+'帳票61_06(1)'!DL12</f>
        <v>864969</v>
      </c>
      <c r="G13" s="130">
        <f>+'帳票61_06(1)'!DM12</f>
        <v>63790</v>
      </c>
      <c r="H13" s="131">
        <f t="shared" si="2"/>
        <v>928759</v>
      </c>
      <c r="I13" s="144">
        <f t="shared" si="3"/>
        <v>91.95771707051549</v>
      </c>
      <c r="J13" s="145">
        <f t="shared" si="0"/>
        <v>30.863988465316115</v>
      </c>
      <c r="K13" s="146">
        <f t="shared" si="0"/>
        <v>80.95192439272482</v>
      </c>
    </row>
    <row r="14" spans="1:11" ht="13.5">
      <c r="A14" s="17"/>
      <c r="B14" s="76" t="str">
        <f>+'帳票61_06(1)'!B13</f>
        <v>宮古島市</v>
      </c>
      <c r="C14" s="132">
        <f>+'帳票61_06(1)'!DG13</f>
        <v>354711</v>
      </c>
      <c r="D14" s="133">
        <f>+'帳票61_06(1)'!DH13</f>
        <v>85986</v>
      </c>
      <c r="E14" s="134">
        <f t="shared" si="1"/>
        <v>440697</v>
      </c>
      <c r="F14" s="132">
        <f>+'帳票61_06(1)'!DL13</f>
        <v>333561</v>
      </c>
      <c r="G14" s="133">
        <f>+'帳票61_06(1)'!DM13</f>
        <v>18561</v>
      </c>
      <c r="H14" s="134">
        <f t="shared" si="2"/>
        <v>352122</v>
      </c>
      <c r="I14" s="147">
        <f t="shared" si="3"/>
        <v>94.0373994604058</v>
      </c>
      <c r="J14" s="148">
        <f t="shared" si="0"/>
        <v>21.58607215128044</v>
      </c>
      <c r="K14" s="149">
        <f t="shared" si="0"/>
        <v>79.90115657696785</v>
      </c>
    </row>
    <row r="15" spans="1:11" ht="13.5">
      <c r="A15" s="17"/>
      <c r="B15" s="77" t="str">
        <f>+'帳票61_06(1)'!B14</f>
        <v>南城市</v>
      </c>
      <c r="C15" s="135">
        <f>+'帳票61_06(1)'!DG14</f>
        <v>132489</v>
      </c>
      <c r="D15" s="136">
        <f>+'帳票61_06(1)'!DH14</f>
        <v>24357</v>
      </c>
      <c r="E15" s="137">
        <f t="shared" si="1"/>
        <v>156846</v>
      </c>
      <c r="F15" s="135">
        <f>+'帳票61_06(1)'!DL14</f>
        <v>125504</v>
      </c>
      <c r="G15" s="136">
        <f>+'帳票61_06(1)'!DM14</f>
        <v>5339</v>
      </c>
      <c r="H15" s="137">
        <f t="shared" si="2"/>
        <v>130843</v>
      </c>
      <c r="I15" s="150">
        <f t="shared" si="3"/>
        <v>94.7278642000468</v>
      </c>
      <c r="J15" s="151">
        <f t="shared" si="0"/>
        <v>21.919776655581558</v>
      </c>
      <c r="K15" s="152">
        <f t="shared" si="0"/>
        <v>83.42131772566721</v>
      </c>
    </row>
    <row r="16" spans="1:11" ht="13.5">
      <c r="A16" s="17"/>
      <c r="B16" s="78" t="str">
        <f>+'帳票61_06(1)'!B15</f>
        <v>国頭村</v>
      </c>
      <c r="C16" s="126">
        <f>+'帳票61_06(1)'!DG15</f>
        <v>49238</v>
      </c>
      <c r="D16" s="127">
        <f>+'帳票61_06(1)'!DH15</f>
        <v>11755</v>
      </c>
      <c r="E16" s="128">
        <f t="shared" si="1"/>
        <v>60993</v>
      </c>
      <c r="F16" s="126">
        <f>+'帳票61_06(1)'!DL15</f>
        <v>45508</v>
      </c>
      <c r="G16" s="127">
        <f>+'帳票61_06(1)'!DM15</f>
        <v>1584</v>
      </c>
      <c r="H16" s="128">
        <f t="shared" si="2"/>
        <v>47092</v>
      </c>
      <c r="I16" s="141">
        <f t="shared" si="3"/>
        <v>92.42455014419757</v>
      </c>
      <c r="J16" s="142">
        <f t="shared" si="0"/>
        <v>13.475116971501489</v>
      </c>
      <c r="K16" s="143">
        <f t="shared" si="0"/>
        <v>77.20886003311855</v>
      </c>
    </row>
    <row r="17" spans="1:11" ht="13.5">
      <c r="A17" s="17"/>
      <c r="B17" s="75" t="str">
        <f>+'帳票61_06(1)'!B16</f>
        <v>大宜味村</v>
      </c>
      <c r="C17" s="129">
        <f>+'帳票61_06(1)'!DG16</f>
        <v>20925</v>
      </c>
      <c r="D17" s="130">
        <f>+'帳票61_06(1)'!DH16</f>
        <v>4867</v>
      </c>
      <c r="E17" s="131">
        <f t="shared" si="1"/>
        <v>25792</v>
      </c>
      <c r="F17" s="129">
        <f>+'帳票61_06(1)'!DL16</f>
        <v>19927</v>
      </c>
      <c r="G17" s="130">
        <f>+'帳票61_06(1)'!DM16</f>
        <v>1487</v>
      </c>
      <c r="H17" s="131">
        <f t="shared" si="2"/>
        <v>21414</v>
      </c>
      <c r="I17" s="144">
        <f t="shared" si="3"/>
        <v>95.2305854241338</v>
      </c>
      <c r="J17" s="145">
        <f t="shared" si="0"/>
        <v>30.55270186973495</v>
      </c>
      <c r="K17" s="146">
        <f t="shared" si="0"/>
        <v>83.02574441687345</v>
      </c>
    </row>
    <row r="18" spans="1:11" ht="13.5">
      <c r="A18" s="17"/>
      <c r="B18" s="75" t="str">
        <f>+'帳票61_06(1)'!B17</f>
        <v>東村</v>
      </c>
      <c r="C18" s="129">
        <f>+'帳票61_06(1)'!DG17</f>
        <v>14390</v>
      </c>
      <c r="D18" s="130">
        <f>+'帳票61_06(1)'!DH17</f>
        <v>0</v>
      </c>
      <c r="E18" s="131">
        <f t="shared" si="1"/>
        <v>14390</v>
      </c>
      <c r="F18" s="129">
        <f>+'帳票61_06(1)'!DL17</f>
        <v>14390</v>
      </c>
      <c r="G18" s="130">
        <f>+'帳票61_06(1)'!DM17</f>
        <v>0</v>
      </c>
      <c r="H18" s="131">
        <f t="shared" si="2"/>
        <v>14390</v>
      </c>
      <c r="I18" s="144">
        <f t="shared" si="3"/>
        <v>100</v>
      </c>
      <c r="J18" s="145" t="str">
        <f t="shared" si="0"/>
        <v>－</v>
      </c>
      <c r="K18" s="146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+'帳票61_06(1)'!DG18</f>
        <v>44215</v>
      </c>
      <c r="D19" s="133">
        <f>+'帳票61_06(1)'!DH18</f>
        <v>7504</v>
      </c>
      <c r="E19" s="134">
        <f t="shared" si="1"/>
        <v>51719</v>
      </c>
      <c r="F19" s="132">
        <f>+'帳票61_06(1)'!DL18</f>
        <v>41987</v>
      </c>
      <c r="G19" s="133">
        <f>+'帳票61_06(1)'!DM18</f>
        <v>765</v>
      </c>
      <c r="H19" s="134">
        <f t="shared" si="2"/>
        <v>42752</v>
      </c>
      <c r="I19" s="147">
        <f t="shared" si="3"/>
        <v>94.9609860906932</v>
      </c>
      <c r="J19" s="148">
        <f t="shared" si="0"/>
        <v>10.19456289978678</v>
      </c>
      <c r="K19" s="149">
        <f t="shared" si="0"/>
        <v>82.66207776639146</v>
      </c>
    </row>
    <row r="20" spans="1:11" ht="13.5">
      <c r="A20" s="17"/>
      <c r="B20" s="77" t="str">
        <f>+'帳票61_06(1)'!B19</f>
        <v>本部町</v>
      </c>
      <c r="C20" s="135">
        <f>+'帳票61_06(1)'!DG19</f>
        <v>71153</v>
      </c>
      <c r="D20" s="136">
        <f>+'帳票61_06(1)'!DH19</f>
        <v>0</v>
      </c>
      <c r="E20" s="137">
        <f t="shared" si="1"/>
        <v>71153</v>
      </c>
      <c r="F20" s="135">
        <f>+'帳票61_06(1)'!DL19</f>
        <v>71152</v>
      </c>
      <c r="G20" s="136">
        <f>+'帳票61_06(1)'!DM19</f>
        <v>0</v>
      </c>
      <c r="H20" s="137">
        <f t="shared" si="2"/>
        <v>71152</v>
      </c>
      <c r="I20" s="150">
        <f t="shared" si="3"/>
        <v>99.99859457788148</v>
      </c>
      <c r="J20" s="151" t="str">
        <f t="shared" si="0"/>
        <v>－</v>
      </c>
      <c r="K20" s="152">
        <f t="shared" si="0"/>
        <v>99.99859457788148</v>
      </c>
    </row>
    <row r="21" spans="1:11" ht="13.5">
      <c r="A21" s="17"/>
      <c r="B21" s="75" t="str">
        <f>+'帳票61_06(1)'!B20</f>
        <v>恩納村</v>
      </c>
      <c r="C21" s="129">
        <f>+'帳票61_06(1)'!DG20</f>
        <v>120264</v>
      </c>
      <c r="D21" s="130">
        <f>+'帳票61_06(1)'!DH20</f>
        <v>3296</v>
      </c>
      <c r="E21" s="131">
        <f t="shared" si="1"/>
        <v>123560</v>
      </c>
      <c r="F21" s="129">
        <f>+'帳票61_06(1)'!DL20</f>
        <v>116657</v>
      </c>
      <c r="G21" s="130">
        <f>+'帳票61_06(1)'!DM20</f>
        <v>1232</v>
      </c>
      <c r="H21" s="131">
        <f t="shared" si="2"/>
        <v>117889</v>
      </c>
      <c r="I21" s="144">
        <f t="shared" si="3"/>
        <v>97.00076498370252</v>
      </c>
      <c r="J21" s="145">
        <f t="shared" si="0"/>
        <v>37.37864077669903</v>
      </c>
      <c r="K21" s="146">
        <f t="shared" si="0"/>
        <v>95.41032696665587</v>
      </c>
    </row>
    <row r="22" spans="1:11" ht="13.5">
      <c r="A22" s="17"/>
      <c r="B22" s="75" t="str">
        <f>+'帳票61_06(1)'!B21</f>
        <v>宜野座村</v>
      </c>
      <c r="C22" s="129">
        <f>+'帳票61_06(1)'!DG21</f>
        <v>25396</v>
      </c>
      <c r="D22" s="130">
        <f>+'帳票61_06(1)'!DH21</f>
        <v>442</v>
      </c>
      <c r="E22" s="131">
        <f t="shared" si="1"/>
        <v>25838</v>
      </c>
      <c r="F22" s="129">
        <f>+'帳票61_06(1)'!DL21</f>
        <v>25396</v>
      </c>
      <c r="G22" s="130">
        <f>+'帳票61_06(1)'!DM21</f>
        <v>146</v>
      </c>
      <c r="H22" s="131">
        <f t="shared" si="2"/>
        <v>25542</v>
      </c>
      <c r="I22" s="144">
        <f t="shared" si="3"/>
        <v>100</v>
      </c>
      <c r="J22" s="145">
        <f t="shared" si="0"/>
        <v>33.03167420814479</v>
      </c>
      <c r="K22" s="146">
        <f t="shared" si="0"/>
        <v>98.85440049539437</v>
      </c>
    </row>
    <row r="23" spans="1:11" ht="13.5">
      <c r="A23" s="17"/>
      <c r="B23" s="75" t="str">
        <f>+'帳票61_06(1)'!B22</f>
        <v>金武町</v>
      </c>
      <c r="C23" s="129">
        <f>+'帳票61_06(1)'!DG22</f>
        <v>381967</v>
      </c>
      <c r="D23" s="130">
        <f>+'帳票61_06(1)'!DH22</f>
        <v>7497</v>
      </c>
      <c r="E23" s="131">
        <f t="shared" si="1"/>
        <v>389464</v>
      </c>
      <c r="F23" s="129">
        <f>+'帳票61_06(1)'!DL22</f>
        <v>367135</v>
      </c>
      <c r="G23" s="130">
        <f>+'帳票61_06(1)'!DM22</f>
        <v>2097</v>
      </c>
      <c r="H23" s="131">
        <f t="shared" si="2"/>
        <v>369232</v>
      </c>
      <c r="I23" s="144">
        <f t="shared" si="3"/>
        <v>96.11694203949556</v>
      </c>
      <c r="J23" s="145">
        <f t="shared" si="0"/>
        <v>27.971188475390157</v>
      </c>
      <c r="K23" s="146">
        <f t="shared" si="0"/>
        <v>94.80516812850482</v>
      </c>
    </row>
    <row r="24" spans="1:11" ht="13.5">
      <c r="A24" s="17"/>
      <c r="B24" s="76" t="str">
        <f>+'帳票61_06(1)'!B23</f>
        <v>伊江村</v>
      </c>
      <c r="C24" s="132">
        <f>+'帳票61_06(1)'!DG23</f>
        <v>27881</v>
      </c>
      <c r="D24" s="133">
        <f>+'帳票61_06(1)'!DH23</f>
        <v>0</v>
      </c>
      <c r="E24" s="134">
        <f t="shared" si="1"/>
        <v>27881</v>
      </c>
      <c r="F24" s="132">
        <f>+'帳票61_06(1)'!DL23</f>
        <v>27061</v>
      </c>
      <c r="G24" s="133">
        <f>+'帳票61_06(1)'!DM23</f>
        <v>0</v>
      </c>
      <c r="H24" s="134">
        <f t="shared" si="2"/>
        <v>27061</v>
      </c>
      <c r="I24" s="147">
        <f t="shared" si="3"/>
        <v>97.05892901976256</v>
      </c>
      <c r="J24" s="148" t="str">
        <f t="shared" si="0"/>
        <v>－</v>
      </c>
      <c r="K24" s="149">
        <f t="shared" si="0"/>
        <v>97.05892901976256</v>
      </c>
    </row>
    <row r="25" spans="1:11" ht="13.5">
      <c r="A25" s="17"/>
      <c r="B25" s="77" t="str">
        <f>+'帳票61_06(1)'!B24</f>
        <v>読谷村</v>
      </c>
      <c r="C25" s="135">
        <f>+'帳票61_06(1)'!DG24</f>
        <v>113621</v>
      </c>
      <c r="D25" s="136">
        <f>+'帳票61_06(1)'!DH24</f>
        <v>3738</v>
      </c>
      <c r="E25" s="137">
        <f t="shared" si="1"/>
        <v>117359</v>
      </c>
      <c r="F25" s="135">
        <f>+'帳票61_06(1)'!DL24</f>
        <v>113175</v>
      </c>
      <c r="G25" s="136">
        <f>+'帳票61_06(1)'!DM24</f>
        <v>2960</v>
      </c>
      <c r="H25" s="137">
        <f t="shared" si="2"/>
        <v>116135</v>
      </c>
      <c r="I25" s="150">
        <f t="shared" si="3"/>
        <v>99.60746692952888</v>
      </c>
      <c r="J25" s="151">
        <f t="shared" si="0"/>
        <v>79.18673087212413</v>
      </c>
      <c r="K25" s="152">
        <f t="shared" si="0"/>
        <v>98.95704632793395</v>
      </c>
    </row>
    <row r="26" spans="1:11" ht="13.5">
      <c r="A26" s="17"/>
      <c r="B26" s="75" t="str">
        <f>+'帳票61_06(1)'!B25</f>
        <v>嘉手納町</v>
      </c>
      <c r="C26" s="129">
        <f>+'帳票61_06(1)'!DG25</f>
        <v>46264</v>
      </c>
      <c r="D26" s="130">
        <f>+'帳票61_06(1)'!DH25</f>
        <v>3686</v>
      </c>
      <c r="E26" s="131">
        <f t="shared" si="1"/>
        <v>49950</v>
      </c>
      <c r="F26" s="129">
        <f>+'帳票61_06(1)'!DL25</f>
        <v>44776</v>
      </c>
      <c r="G26" s="130">
        <f>+'帳票61_06(1)'!DM25</f>
        <v>1259</v>
      </c>
      <c r="H26" s="131">
        <f t="shared" si="2"/>
        <v>46035</v>
      </c>
      <c r="I26" s="144">
        <f t="shared" si="3"/>
        <v>96.7836762925817</v>
      </c>
      <c r="J26" s="145">
        <f t="shared" si="0"/>
        <v>34.15626695604992</v>
      </c>
      <c r="K26" s="146">
        <f t="shared" si="0"/>
        <v>92.16216216216216</v>
      </c>
    </row>
    <row r="27" spans="1:11" ht="13.5">
      <c r="A27" s="17"/>
      <c r="B27" s="75" t="str">
        <f>+'帳票61_06(1)'!B26</f>
        <v>北谷町</v>
      </c>
      <c r="C27" s="129">
        <f>+'帳票61_06(1)'!DG26</f>
        <v>121333</v>
      </c>
      <c r="D27" s="130">
        <f>+'帳票61_06(1)'!DH26</f>
        <v>15054</v>
      </c>
      <c r="E27" s="131">
        <f t="shared" si="1"/>
        <v>136387</v>
      </c>
      <c r="F27" s="129">
        <f>+'帳票61_06(1)'!DL26</f>
        <v>116094</v>
      </c>
      <c r="G27" s="130">
        <f>+'帳票61_06(1)'!DM26</f>
        <v>3933</v>
      </c>
      <c r="H27" s="131">
        <f t="shared" si="2"/>
        <v>120027</v>
      </c>
      <c r="I27" s="144">
        <f t="shared" si="3"/>
        <v>95.68213099486536</v>
      </c>
      <c r="J27" s="145">
        <f t="shared" si="0"/>
        <v>26.125946592267834</v>
      </c>
      <c r="K27" s="146">
        <f t="shared" si="0"/>
        <v>88.00472185765506</v>
      </c>
    </row>
    <row r="28" spans="1:11" ht="13.5">
      <c r="A28" s="17"/>
      <c r="B28" s="75" t="str">
        <f>+'帳票61_06(1)'!B27</f>
        <v>北中城村</v>
      </c>
      <c r="C28" s="129">
        <f>+'帳票61_06(1)'!DG27</f>
        <v>76149</v>
      </c>
      <c r="D28" s="130">
        <f>+'帳票61_06(1)'!DH27</f>
        <v>6968</v>
      </c>
      <c r="E28" s="131">
        <f t="shared" si="1"/>
        <v>83117</v>
      </c>
      <c r="F28" s="129">
        <f>+'帳票61_06(1)'!DL27</f>
        <v>72866</v>
      </c>
      <c r="G28" s="130">
        <f>+'帳票61_06(1)'!DM27</f>
        <v>1608</v>
      </c>
      <c r="H28" s="131">
        <f t="shared" si="2"/>
        <v>74474</v>
      </c>
      <c r="I28" s="144">
        <f t="shared" si="3"/>
        <v>95.68871554452456</v>
      </c>
      <c r="J28" s="145">
        <f t="shared" si="0"/>
        <v>23.076923076923077</v>
      </c>
      <c r="K28" s="146">
        <f t="shared" si="0"/>
        <v>89.60140524802387</v>
      </c>
    </row>
    <row r="29" spans="1:11" ht="13.5">
      <c r="A29" s="17"/>
      <c r="B29" s="76" t="str">
        <f>+'帳票61_06(1)'!B28</f>
        <v>中城村</v>
      </c>
      <c r="C29" s="132">
        <f>+'帳票61_06(1)'!DG28</f>
        <v>80165</v>
      </c>
      <c r="D29" s="133">
        <f>+'帳票61_06(1)'!DH28</f>
        <v>13688</v>
      </c>
      <c r="E29" s="134">
        <f t="shared" si="1"/>
        <v>93853</v>
      </c>
      <c r="F29" s="132">
        <f>+'帳票61_06(1)'!DL28</f>
        <v>76569</v>
      </c>
      <c r="G29" s="133">
        <f>+'帳票61_06(1)'!DM28</f>
        <v>3493</v>
      </c>
      <c r="H29" s="134">
        <f t="shared" si="2"/>
        <v>80062</v>
      </c>
      <c r="I29" s="147">
        <f t="shared" si="3"/>
        <v>95.51425185554793</v>
      </c>
      <c r="J29" s="148">
        <f t="shared" si="0"/>
        <v>25.518702513150203</v>
      </c>
      <c r="K29" s="149">
        <f t="shared" si="0"/>
        <v>85.30574408916071</v>
      </c>
    </row>
    <row r="30" spans="1:11" ht="13.5">
      <c r="A30" s="17"/>
      <c r="B30" s="77" t="str">
        <f>+'帳票61_06(1)'!B29</f>
        <v>西原町</v>
      </c>
      <c r="C30" s="135">
        <f>+'帳票61_06(1)'!DG29</f>
        <v>230201</v>
      </c>
      <c r="D30" s="136">
        <f>+'帳票61_06(1)'!DH29</f>
        <v>26198</v>
      </c>
      <c r="E30" s="137">
        <f t="shared" si="1"/>
        <v>256399</v>
      </c>
      <c r="F30" s="135">
        <f>+'帳票61_06(1)'!DL29</f>
        <v>223012</v>
      </c>
      <c r="G30" s="136">
        <f>+'帳票61_06(1)'!DM29</f>
        <v>8947</v>
      </c>
      <c r="H30" s="137">
        <f t="shared" si="2"/>
        <v>231959</v>
      </c>
      <c r="I30" s="150">
        <f t="shared" si="3"/>
        <v>96.87707698923984</v>
      </c>
      <c r="J30" s="151">
        <f t="shared" si="0"/>
        <v>34.151461943659825</v>
      </c>
      <c r="K30" s="152">
        <f t="shared" si="0"/>
        <v>90.4679815443898</v>
      </c>
    </row>
    <row r="31" spans="1:11" ht="13.5">
      <c r="A31" s="17"/>
      <c r="B31" s="75" t="str">
        <f>+'帳票61_06(1)'!B30</f>
        <v>与那原町</v>
      </c>
      <c r="C31" s="129">
        <f>+'帳票61_06(1)'!DG30</f>
        <v>46352</v>
      </c>
      <c r="D31" s="130">
        <f>+'帳票61_06(1)'!DH30</f>
        <v>6808</v>
      </c>
      <c r="E31" s="131">
        <f t="shared" si="1"/>
        <v>53160</v>
      </c>
      <c r="F31" s="129">
        <f>+'帳票61_06(1)'!DL30</f>
        <v>44555</v>
      </c>
      <c r="G31" s="130">
        <f>+'帳票61_06(1)'!DM30</f>
        <v>2289</v>
      </c>
      <c r="H31" s="131">
        <f t="shared" si="2"/>
        <v>46844</v>
      </c>
      <c r="I31" s="144">
        <f t="shared" si="3"/>
        <v>96.12314463237833</v>
      </c>
      <c r="J31" s="145">
        <f t="shared" si="0"/>
        <v>33.62220916568743</v>
      </c>
      <c r="K31" s="146">
        <f t="shared" si="0"/>
        <v>88.1188863807374</v>
      </c>
    </row>
    <row r="32" spans="1:11" ht="13.5">
      <c r="A32" s="17"/>
      <c r="B32" s="75" t="str">
        <f>+'帳票61_06(1)'!B31</f>
        <v>南風原町</v>
      </c>
      <c r="C32" s="129">
        <f>+'帳票61_06(1)'!DG31</f>
        <v>134640</v>
      </c>
      <c r="D32" s="130">
        <f>+'帳票61_06(1)'!DH31</f>
        <v>13511</v>
      </c>
      <c r="E32" s="131">
        <f t="shared" si="1"/>
        <v>148151</v>
      </c>
      <c r="F32" s="129">
        <f>+'帳票61_06(1)'!DL31</f>
        <v>131002</v>
      </c>
      <c r="G32" s="130">
        <f>+'帳票61_06(1)'!DM31</f>
        <v>4741</v>
      </c>
      <c r="H32" s="131">
        <f t="shared" si="2"/>
        <v>135743</v>
      </c>
      <c r="I32" s="144">
        <f t="shared" si="3"/>
        <v>97.29797979797979</v>
      </c>
      <c r="J32" s="145">
        <f t="shared" si="0"/>
        <v>35.089926726371104</v>
      </c>
      <c r="K32" s="146">
        <f t="shared" si="0"/>
        <v>91.62476122334645</v>
      </c>
    </row>
    <row r="33" spans="1:11" ht="13.5">
      <c r="A33" s="17"/>
      <c r="B33" s="75" t="str">
        <f>+'帳票61_06(1)'!B32</f>
        <v>渡嘉敷村</v>
      </c>
      <c r="C33" s="129">
        <f>+'帳票61_06(1)'!DG32</f>
        <v>7846</v>
      </c>
      <c r="D33" s="130">
        <f>+'帳票61_06(1)'!DH32</f>
        <v>508</v>
      </c>
      <c r="E33" s="131">
        <f t="shared" si="1"/>
        <v>8354</v>
      </c>
      <c r="F33" s="129">
        <f>+'帳票61_06(1)'!DL32</f>
        <v>7670</v>
      </c>
      <c r="G33" s="130">
        <f>+'帳票61_06(1)'!DM32</f>
        <v>132</v>
      </c>
      <c r="H33" s="131">
        <f t="shared" si="2"/>
        <v>7802</v>
      </c>
      <c r="I33" s="144">
        <f t="shared" si="3"/>
        <v>97.75681876115218</v>
      </c>
      <c r="J33" s="145">
        <f t="shared" si="0"/>
        <v>25.984251968503933</v>
      </c>
      <c r="K33" s="146">
        <f t="shared" si="0"/>
        <v>93.39238688053626</v>
      </c>
    </row>
    <row r="34" spans="1:11" ht="13.5">
      <c r="A34" s="17"/>
      <c r="B34" s="76" t="str">
        <f>+'帳票61_06(1)'!B33</f>
        <v>座間味村</v>
      </c>
      <c r="C34" s="132">
        <f>+'帳票61_06(1)'!DG33</f>
        <v>7825</v>
      </c>
      <c r="D34" s="133">
        <f>+'帳票61_06(1)'!DH33</f>
        <v>0</v>
      </c>
      <c r="E34" s="134">
        <f t="shared" si="1"/>
        <v>7825</v>
      </c>
      <c r="F34" s="132">
        <f>+'帳票61_06(1)'!DL33</f>
        <v>7825</v>
      </c>
      <c r="G34" s="133">
        <f>+'帳票61_06(1)'!DM33</f>
        <v>0</v>
      </c>
      <c r="H34" s="134">
        <f t="shared" si="2"/>
        <v>7825</v>
      </c>
      <c r="I34" s="147">
        <f t="shared" si="3"/>
        <v>100</v>
      </c>
      <c r="J34" s="148" t="str">
        <f t="shared" si="0"/>
        <v>－</v>
      </c>
      <c r="K34" s="149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+'帳票61_06(1)'!DG34</f>
        <v>11900</v>
      </c>
      <c r="D35" s="136">
        <f>+'帳票61_06(1)'!DH34</f>
        <v>0</v>
      </c>
      <c r="E35" s="137">
        <f t="shared" si="1"/>
        <v>11900</v>
      </c>
      <c r="F35" s="135">
        <f>+'帳票61_06(1)'!DL34</f>
        <v>11900</v>
      </c>
      <c r="G35" s="136">
        <f>+'帳票61_06(1)'!DM34</f>
        <v>0</v>
      </c>
      <c r="H35" s="137">
        <f t="shared" si="2"/>
        <v>11900</v>
      </c>
      <c r="I35" s="150">
        <f t="shared" si="3"/>
        <v>100</v>
      </c>
      <c r="J35" s="151" t="str">
        <f t="shared" si="0"/>
        <v>－</v>
      </c>
      <c r="K35" s="152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+'帳票61_06(1)'!DG35</f>
        <v>3191</v>
      </c>
      <c r="D36" s="130">
        <f>+'帳票61_06(1)'!DH35</f>
        <v>470</v>
      </c>
      <c r="E36" s="131">
        <f t="shared" si="1"/>
        <v>3661</v>
      </c>
      <c r="F36" s="129">
        <f>+'帳票61_06(1)'!DL35</f>
        <v>3190</v>
      </c>
      <c r="G36" s="130">
        <f>+'帳票61_06(1)'!DM35</f>
        <v>0</v>
      </c>
      <c r="H36" s="131">
        <f t="shared" si="2"/>
        <v>3190</v>
      </c>
      <c r="I36" s="144">
        <f t="shared" si="3"/>
        <v>99.96866186148543</v>
      </c>
      <c r="J36" s="145">
        <f t="shared" si="0"/>
        <v>0</v>
      </c>
      <c r="K36" s="146">
        <f t="shared" si="0"/>
        <v>87.13466266047529</v>
      </c>
    </row>
    <row r="37" spans="1:11" ht="13.5">
      <c r="A37" s="17"/>
      <c r="B37" s="75" t="str">
        <f>+'帳票61_06(1)'!B36</f>
        <v>南大東村</v>
      </c>
      <c r="C37" s="129">
        <f>+'帳票61_06(1)'!DG36</f>
        <v>35301</v>
      </c>
      <c r="D37" s="130">
        <f>+'帳票61_06(1)'!DH36</f>
        <v>6403</v>
      </c>
      <c r="E37" s="131">
        <f t="shared" si="1"/>
        <v>41704</v>
      </c>
      <c r="F37" s="129">
        <f>+'帳票61_06(1)'!DL36</f>
        <v>34056</v>
      </c>
      <c r="G37" s="130">
        <f>+'帳票61_06(1)'!DM36</f>
        <v>1148</v>
      </c>
      <c r="H37" s="131">
        <f t="shared" si="2"/>
        <v>35204</v>
      </c>
      <c r="I37" s="144">
        <f t="shared" si="3"/>
        <v>96.47318772839296</v>
      </c>
      <c r="J37" s="145">
        <f t="shared" si="3"/>
        <v>17.929095736373572</v>
      </c>
      <c r="K37" s="146">
        <f t="shared" si="3"/>
        <v>84.4139650872818</v>
      </c>
    </row>
    <row r="38" spans="1:11" ht="13.5">
      <c r="A38" s="17"/>
      <c r="B38" s="75" t="str">
        <f>+'帳票61_06(1)'!B37</f>
        <v>北大東村</v>
      </c>
      <c r="C38" s="129">
        <f>+'帳票61_06(1)'!DG37</f>
        <v>16030</v>
      </c>
      <c r="D38" s="130">
        <f>+'帳票61_06(1)'!DH37</f>
        <v>754</v>
      </c>
      <c r="E38" s="131">
        <f t="shared" si="1"/>
        <v>16784</v>
      </c>
      <c r="F38" s="129">
        <f>+'帳票61_06(1)'!DL37</f>
        <v>15910</v>
      </c>
      <c r="G38" s="130">
        <f>+'帳票61_06(1)'!DM37</f>
        <v>267</v>
      </c>
      <c r="H38" s="131">
        <f t="shared" si="2"/>
        <v>16177</v>
      </c>
      <c r="I38" s="144">
        <f t="shared" si="3"/>
        <v>99.25140361821585</v>
      </c>
      <c r="J38" s="145">
        <f t="shared" si="3"/>
        <v>35.41114058355438</v>
      </c>
      <c r="K38" s="146">
        <f t="shared" si="3"/>
        <v>96.38346043851287</v>
      </c>
    </row>
    <row r="39" spans="1:11" ht="13.5">
      <c r="A39" s="17"/>
      <c r="B39" s="76" t="str">
        <f>+'帳票61_06(1)'!B38</f>
        <v>伊平屋村</v>
      </c>
      <c r="C39" s="132">
        <f>+'帳票61_06(1)'!DG38</f>
        <v>11106</v>
      </c>
      <c r="D39" s="171">
        <f>+'帳票61_06(1)'!DH38</f>
        <v>3057</v>
      </c>
      <c r="E39" s="134">
        <f t="shared" si="1"/>
        <v>14163</v>
      </c>
      <c r="F39" s="132">
        <f>+'帳票61_06(1)'!DL38</f>
        <v>10536</v>
      </c>
      <c r="G39" s="133">
        <f>+'帳票61_06(1)'!DM38</f>
        <v>169</v>
      </c>
      <c r="H39" s="134">
        <f t="shared" si="2"/>
        <v>10705</v>
      </c>
      <c r="I39" s="147">
        <f t="shared" si="3"/>
        <v>94.86763911399244</v>
      </c>
      <c r="J39" s="148">
        <f t="shared" si="3"/>
        <v>5.528295714753026</v>
      </c>
      <c r="K39" s="149">
        <f t="shared" si="3"/>
        <v>75.58426886958978</v>
      </c>
    </row>
    <row r="40" spans="1:11" ht="13.5">
      <c r="A40" s="17"/>
      <c r="B40" s="77" t="str">
        <f>+'帳票61_06(1)'!B39</f>
        <v>伊是名村</v>
      </c>
      <c r="C40" s="135">
        <f>+'帳票61_06(1)'!DG39</f>
        <v>17837</v>
      </c>
      <c r="D40" s="136">
        <f>+'帳票61_06(1)'!DH39</f>
        <v>7452</v>
      </c>
      <c r="E40" s="137">
        <f t="shared" si="1"/>
        <v>25289</v>
      </c>
      <c r="F40" s="135">
        <f>+'帳票61_06(1)'!DL39</f>
        <v>16421</v>
      </c>
      <c r="G40" s="136">
        <f>+'帳票61_06(1)'!DM39</f>
        <v>767</v>
      </c>
      <c r="H40" s="137">
        <f t="shared" si="2"/>
        <v>17188</v>
      </c>
      <c r="I40" s="150">
        <f t="shared" si="3"/>
        <v>92.06144531031003</v>
      </c>
      <c r="J40" s="151">
        <f t="shared" si="3"/>
        <v>10.292538915727322</v>
      </c>
      <c r="K40" s="152">
        <f t="shared" si="3"/>
        <v>67.9663094626122</v>
      </c>
    </row>
    <row r="41" spans="1:11" ht="13.5">
      <c r="A41" s="17"/>
      <c r="B41" s="75" t="str">
        <f>+'帳票61_06(1)'!B40</f>
        <v>久米島町</v>
      </c>
      <c r="C41" s="129">
        <f>+'帳票61_06(1)'!DG40</f>
        <v>65738</v>
      </c>
      <c r="D41" s="130">
        <f>+'帳票61_06(1)'!DH40</f>
        <v>19088</v>
      </c>
      <c r="E41" s="131">
        <f t="shared" si="1"/>
        <v>84826</v>
      </c>
      <c r="F41" s="129">
        <f>+'帳票61_06(1)'!DL40</f>
        <v>61198</v>
      </c>
      <c r="G41" s="130">
        <f>+'帳票61_06(1)'!DM40</f>
        <v>4238</v>
      </c>
      <c r="H41" s="131">
        <f t="shared" si="2"/>
        <v>65436</v>
      </c>
      <c r="I41" s="144">
        <f t="shared" si="3"/>
        <v>93.09379658644924</v>
      </c>
      <c r="J41" s="145">
        <f t="shared" si="3"/>
        <v>22.202430846605196</v>
      </c>
      <c r="K41" s="146">
        <f t="shared" si="3"/>
        <v>77.14144248225779</v>
      </c>
    </row>
    <row r="42" spans="1:11" ht="13.5">
      <c r="A42" s="17"/>
      <c r="B42" s="75" t="str">
        <f>+'帳票61_06(1)'!B41</f>
        <v>八重瀬町</v>
      </c>
      <c r="C42" s="129">
        <f>+'帳票61_06(1)'!DG41</f>
        <v>114893</v>
      </c>
      <c r="D42" s="130">
        <f>+'帳票61_06(1)'!DH41</f>
        <v>32729</v>
      </c>
      <c r="E42" s="131">
        <f t="shared" si="1"/>
        <v>147622</v>
      </c>
      <c r="F42" s="129">
        <f>+'帳票61_06(1)'!DL41</f>
        <v>107120</v>
      </c>
      <c r="G42" s="130">
        <f>+'帳票61_06(1)'!DM41</f>
        <v>6120</v>
      </c>
      <c r="H42" s="131">
        <f t="shared" si="2"/>
        <v>113240</v>
      </c>
      <c r="I42" s="144">
        <f t="shared" si="3"/>
        <v>93.23457477827196</v>
      </c>
      <c r="J42" s="145">
        <f t="shared" si="3"/>
        <v>18.69901310764154</v>
      </c>
      <c r="K42" s="146">
        <f t="shared" si="3"/>
        <v>76.70943355326442</v>
      </c>
    </row>
    <row r="43" spans="1:11" ht="13.5">
      <c r="A43" s="17"/>
      <c r="B43" s="75" t="str">
        <f>+'帳票61_06(1)'!B42</f>
        <v>多良間村</v>
      </c>
      <c r="C43" s="129">
        <f>+'帳票61_06(1)'!DG42</f>
        <v>21947</v>
      </c>
      <c r="D43" s="130">
        <f>+'帳票61_06(1)'!DH42</f>
        <v>0</v>
      </c>
      <c r="E43" s="131">
        <f t="shared" si="1"/>
        <v>21947</v>
      </c>
      <c r="F43" s="129">
        <f>+'帳票61_06(1)'!DL42</f>
        <v>21947</v>
      </c>
      <c r="G43" s="130">
        <f>+'帳票61_06(1)'!DM42</f>
        <v>0</v>
      </c>
      <c r="H43" s="131">
        <f t="shared" si="2"/>
        <v>21947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+'帳票61_06(1)'!DG43</f>
        <v>76304</v>
      </c>
      <c r="D44" s="133">
        <f>+'帳票61_06(1)'!DH43</f>
        <v>3784</v>
      </c>
      <c r="E44" s="134">
        <f t="shared" si="1"/>
        <v>80088</v>
      </c>
      <c r="F44" s="132">
        <f>+'帳票61_06(1)'!DL43</f>
        <v>71251</v>
      </c>
      <c r="G44" s="133">
        <f>+'帳票61_06(1)'!DM43</f>
        <v>811</v>
      </c>
      <c r="H44" s="134">
        <f t="shared" si="2"/>
        <v>72062</v>
      </c>
      <c r="I44" s="147">
        <f t="shared" si="3"/>
        <v>93.37780457118893</v>
      </c>
      <c r="J44" s="148">
        <f t="shared" si="3"/>
        <v>21.4323467230444</v>
      </c>
      <c r="K44" s="149">
        <f t="shared" si="3"/>
        <v>89.97852362401359</v>
      </c>
    </row>
    <row r="45" spans="1:11" ht="14.25" thickBot="1">
      <c r="A45" s="17"/>
      <c r="B45" s="77" t="str">
        <f>+'帳票61_06(1)'!B44</f>
        <v>与那国町</v>
      </c>
      <c r="C45" s="135">
        <f>+'帳票61_06(1)'!DG44</f>
        <v>34018</v>
      </c>
      <c r="D45" s="136">
        <f>+'帳票61_06(1)'!DH44</f>
        <v>14513</v>
      </c>
      <c r="E45" s="137">
        <f t="shared" si="1"/>
        <v>48531</v>
      </c>
      <c r="F45" s="135">
        <f>+'帳票61_06(1)'!DL44</f>
        <v>31027</v>
      </c>
      <c r="G45" s="136">
        <f>+'帳票61_06(1)'!DM44</f>
        <v>942</v>
      </c>
      <c r="H45" s="137">
        <f t="shared" si="2"/>
        <v>31969</v>
      </c>
      <c r="I45" s="150">
        <f t="shared" si="3"/>
        <v>91.20759597859957</v>
      </c>
      <c r="J45" s="151">
        <f t="shared" si="3"/>
        <v>6.49073244677186</v>
      </c>
      <c r="K45" s="152">
        <f t="shared" si="3"/>
        <v>65.87335929612</v>
      </c>
    </row>
    <row r="46" spans="1:11" ht="14.25" thickTop="1">
      <c r="A46" s="19"/>
      <c r="B46" s="79" t="s">
        <v>65</v>
      </c>
      <c r="C46" s="173">
        <f aca="true" t="shared" si="4" ref="C46:H46">SUM(C5:C15)</f>
        <v>6190850</v>
      </c>
      <c r="D46" s="174">
        <f t="shared" si="4"/>
        <v>992733</v>
      </c>
      <c r="E46" s="175">
        <f t="shared" si="4"/>
        <v>7183583</v>
      </c>
      <c r="F46" s="173">
        <f t="shared" si="4"/>
        <v>5881785</v>
      </c>
      <c r="G46" s="174">
        <f t="shared" si="4"/>
        <v>276861</v>
      </c>
      <c r="H46" s="175">
        <f t="shared" si="4"/>
        <v>6158646</v>
      </c>
      <c r="I46" s="176">
        <f t="shared" si="3"/>
        <v>95.00771299579218</v>
      </c>
      <c r="J46" s="177">
        <f t="shared" si="3"/>
        <v>27.888767674691987</v>
      </c>
      <c r="K46" s="178">
        <f t="shared" si="3"/>
        <v>85.73223139483459</v>
      </c>
    </row>
    <row r="47" spans="1:11" ht="14.25" thickBot="1">
      <c r="A47" s="19"/>
      <c r="B47" s="80" t="s">
        <v>66</v>
      </c>
      <c r="C47" s="138">
        <f aca="true" t="shared" si="5" ref="C47:H47">SUM(C16:C45)</f>
        <v>2028090</v>
      </c>
      <c r="D47" s="139">
        <f t="shared" si="5"/>
        <v>213770</v>
      </c>
      <c r="E47" s="140">
        <f t="shared" si="5"/>
        <v>2241860</v>
      </c>
      <c r="F47" s="138">
        <f t="shared" si="5"/>
        <v>1951313</v>
      </c>
      <c r="G47" s="139">
        <f t="shared" si="5"/>
        <v>51135</v>
      </c>
      <c r="H47" s="140">
        <f t="shared" si="5"/>
        <v>2002448</v>
      </c>
      <c r="I47" s="153">
        <f t="shared" si="3"/>
        <v>96.21431987732299</v>
      </c>
      <c r="J47" s="167">
        <f t="shared" si="3"/>
        <v>23.9205688356645</v>
      </c>
      <c r="K47" s="154">
        <f t="shared" si="3"/>
        <v>89.32083180930121</v>
      </c>
    </row>
    <row r="48" spans="2:11" ht="14.25" thickBot="1">
      <c r="B48" s="82" t="s">
        <v>130</v>
      </c>
      <c r="C48" s="156">
        <f aca="true" t="shared" si="6" ref="C48:H48">SUM(C46:C47)</f>
        <v>8218940</v>
      </c>
      <c r="D48" s="157">
        <f t="shared" si="6"/>
        <v>1206503</v>
      </c>
      <c r="E48" s="158">
        <f t="shared" si="6"/>
        <v>9425443</v>
      </c>
      <c r="F48" s="156">
        <f t="shared" si="6"/>
        <v>7833098</v>
      </c>
      <c r="G48" s="157">
        <f t="shared" si="6"/>
        <v>327996</v>
      </c>
      <c r="H48" s="158">
        <f t="shared" si="6"/>
        <v>8161094</v>
      </c>
      <c r="I48" s="159">
        <f t="shared" si="3"/>
        <v>95.30545301462232</v>
      </c>
      <c r="J48" s="172">
        <f t="shared" si="3"/>
        <v>27.185676289242544</v>
      </c>
      <c r="K48" s="160">
        <f t="shared" si="3"/>
        <v>86.5857870022661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129</v>
      </c>
      <c r="I1" s="2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4" t="str">
        <f>+'帳票61_06(1)'!B4</f>
        <v>那覇市</v>
      </c>
      <c r="C5" s="161">
        <f>'a交付金'!C5+'b納付金'!C5</f>
        <v>427898</v>
      </c>
      <c r="D5" s="162">
        <f>'a交付金'!D5+'b納付金'!D5</f>
        <v>0</v>
      </c>
      <c r="E5" s="163">
        <f aca="true" t="shared" si="0" ref="E5:E45">SUM(C5:D5)</f>
        <v>427898</v>
      </c>
      <c r="F5" s="161">
        <f>'a交付金'!F5+'b納付金'!F5</f>
        <v>427898</v>
      </c>
      <c r="G5" s="162">
        <f>'a交付金'!G5+'b納付金'!G5</f>
        <v>0</v>
      </c>
      <c r="H5" s="163">
        <f aca="true" t="shared" si="1" ref="H5:H45">SUM(F5:G5)</f>
        <v>427898</v>
      </c>
      <c r="I5" s="164">
        <f>IF(C5=0,"－",(F5/C5)*100)</f>
        <v>100</v>
      </c>
      <c r="J5" s="165" t="str">
        <f aca="true" t="shared" si="2" ref="J5:K36">IF(D5=0,"－",(G5/D5)*100)</f>
        <v>－</v>
      </c>
      <c r="K5" s="166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'a交付金'!C6+'b納付金'!C6</f>
        <v>29620</v>
      </c>
      <c r="D6" s="130">
        <f>'a交付金'!D6+'b納付金'!D6</f>
        <v>0</v>
      </c>
      <c r="E6" s="131">
        <f t="shared" si="0"/>
        <v>29620</v>
      </c>
      <c r="F6" s="129">
        <f>'a交付金'!F6+'b納付金'!F6</f>
        <v>29620</v>
      </c>
      <c r="G6" s="130">
        <f>'a交付金'!G6+'b納付金'!G6</f>
        <v>0</v>
      </c>
      <c r="H6" s="131">
        <f t="shared" si="1"/>
        <v>29620</v>
      </c>
      <c r="I6" s="144">
        <f aca="true" t="shared" si="3" ref="I6:K48">IF(C6=0,"－",(F6/C6)*100)</f>
        <v>100</v>
      </c>
      <c r="J6" s="145" t="str">
        <f t="shared" si="2"/>
        <v>－</v>
      </c>
      <c r="K6" s="146">
        <f t="shared" si="2"/>
        <v>100</v>
      </c>
    </row>
    <row r="7" spans="1:11" ht="13.5">
      <c r="A7" s="17"/>
      <c r="B7" s="75" t="str">
        <f>+'帳票61_06(1)'!B6</f>
        <v>石垣市</v>
      </c>
      <c r="C7" s="129">
        <f>'a交付金'!C7+'b納付金'!C7</f>
        <v>58732</v>
      </c>
      <c r="D7" s="130">
        <f>'a交付金'!D7+'b納付金'!D7</f>
        <v>0</v>
      </c>
      <c r="E7" s="131">
        <f t="shared" si="0"/>
        <v>58732</v>
      </c>
      <c r="F7" s="129">
        <f>'a交付金'!F7+'b納付金'!F7</f>
        <v>58732</v>
      </c>
      <c r="G7" s="130">
        <f>'a交付金'!G7+'b納付金'!G7</f>
        <v>0</v>
      </c>
      <c r="H7" s="131">
        <f t="shared" si="1"/>
        <v>58732</v>
      </c>
      <c r="I7" s="144">
        <f t="shared" si="3"/>
        <v>100</v>
      </c>
      <c r="J7" s="145" t="str">
        <f t="shared" si="2"/>
        <v>－</v>
      </c>
      <c r="K7" s="146">
        <f t="shared" si="2"/>
        <v>100</v>
      </c>
    </row>
    <row r="8" spans="1:11" ht="13.5">
      <c r="A8" s="17"/>
      <c r="B8" s="75" t="str">
        <f>+'帳票61_06(1)'!B7</f>
        <v>浦添市</v>
      </c>
      <c r="C8" s="129">
        <f>'a交付金'!C8+'b納付金'!C8</f>
        <v>88219</v>
      </c>
      <c r="D8" s="130">
        <f>'a交付金'!D8+'b納付金'!D8</f>
        <v>0</v>
      </c>
      <c r="E8" s="131">
        <f t="shared" si="0"/>
        <v>88219</v>
      </c>
      <c r="F8" s="129">
        <f>'a交付金'!F8+'b納付金'!F8</f>
        <v>88219</v>
      </c>
      <c r="G8" s="130">
        <f>'a交付金'!G8+'b納付金'!G8</f>
        <v>0</v>
      </c>
      <c r="H8" s="131">
        <f t="shared" si="1"/>
        <v>88219</v>
      </c>
      <c r="I8" s="144">
        <f t="shared" si="3"/>
        <v>100</v>
      </c>
      <c r="J8" s="145" t="str">
        <f t="shared" si="2"/>
        <v>－</v>
      </c>
      <c r="K8" s="146">
        <f t="shared" si="2"/>
        <v>100</v>
      </c>
    </row>
    <row r="9" spans="1:11" ht="13.5">
      <c r="A9" s="17"/>
      <c r="B9" s="76" t="str">
        <f>+'帳票61_06(1)'!B8</f>
        <v>名護市</v>
      </c>
      <c r="C9" s="132">
        <f>'a交付金'!C9+'b納付金'!C9</f>
        <v>179986</v>
      </c>
      <c r="D9" s="133">
        <f>'a交付金'!D9+'b納付金'!D9</f>
        <v>0</v>
      </c>
      <c r="E9" s="134">
        <f t="shared" si="0"/>
        <v>179986</v>
      </c>
      <c r="F9" s="132">
        <f>'a交付金'!F9+'b納付金'!F9</f>
        <v>179986</v>
      </c>
      <c r="G9" s="133">
        <f>'a交付金'!G9+'b納付金'!G9</f>
        <v>0</v>
      </c>
      <c r="H9" s="134">
        <f t="shared" si="1"/>
        <v>179986</v>
      </c>
      <c r="I9" s="147">
        <f t="shared" si="3"/>
        <v>100</v>
      </c>
      <c r="J9" s="148" t="str">
        <f t="shared" si="2"/>
        <v>－</v>
      </c>
      <c r="K9" s="149">
        <f t="shared" si="2"/>
        <v>100</v>
      </c>
    </row>
    <row r="10" spans="1:11" ht="13.5">
      <c r="A10" s="17"/>
      <c r="B10" s="77" t="str">
        <f>+'帳票61_06(1)'!B9</f>
        <v>糸満市</v>
      </c>
      <c r="C10" s="135">
        <f>'a交付金'!C10+'b納付金'!C10</f>
        <v>72001</v>
      </c>
      <c r="D10" s="136">
        <f>'a交付金'!D10+'b納付金'!D10</f>
        <v>0</v>
      </c>
      <c r="E10" s="137">
        <f t="shared" si="0"/>
        <v>72001</v>
      </c>
      <c r="F10" s="135">
        <f>'a交付金'!F10+'b納付金'!F10</f>
        <v>72001</v>
      </c>
      <c r="G10" s="136">
        <f>'a交付金'!G10+'b納付金'!G10</f>
        <v>0</v>
      </c>
      <c r="H10" s="137">
        <f t="shared" si="1"/>
        <v>72001</v>
      </c>
      <c r="I10" s="150">
        <f t="shared" si="3"/>
        <v>100</v>
      </c>
      <c r="J10" s="151" t="str">
        <f t="shared" si="2"/>
        <v>－</v>
      </c>
      <c r="K10" s="152">
        <f t="shared" si="2"/>
        <v>100</v>
      </c>
    </row>
    <row r="11" spans="1:11" ht="13.5">
      <c r="A11" s="17"/>
      <c r="B11" s="75" t="str">
        <f>+'帳票61_06(1)'!B10</f>
        <v>沖縄市</v>
      </c>
      <c r="C11" s="129">
        <f>'a交付金'!C11+'b納付金'!C11</f>
        <v>201021</v>
      </c>
      <c r="D11" s="130">
        <f>'a交付金'!D11+'b納付金'!D11</f>
        <v>0</v>
      </c>
      <c r="E11" s="131">
        <f t="shared" si="0"/>
        <v>201021</v>
      </c>
      <c r="F11" s="129">
        <f>'a交付金'!F11+'b納付金'!F11</f>
        <v>201021</v>
      </c>
      <c r="G11" s="130">
        <f>'a交付金'!G11+'b納付金'!G11</f>
        <v>0</v>
      </c>
      <c r="H11" s="131">
        <f t="shared" si="1"/>
        <v>201021</v>
      </c>
      <c r="I11" s="144">
        <f t="shared" si="3"/>
        <v>100</v>
      </c>
      <c r="J11" s="145" t="str">
        <f t="shared" si="2"/>
        <v>－</v>
      </c>
      <c r="K11" s="146">
        <f t="shared" si="2"/>
        <v>100</v>
      </c>
    </row>
    <row r="12" spans="1:11" ht="13.5">
      <c r="A12" s="17"/>
      <c r="B12" s="75" t="str">
        <f>+'帳票61_06(1)'!B11</f>
        <v>豊見城市</v>
      </c>
      <c r="C12" s="129">
        <f>'a交付金'!C12+'b納付金'!C12</f>
        <v>66191</v>
      </c>
      <c r="D12" s="130">
        <f>'a交付金'!D12+'b納付金'!D12</f>
        <v>0</v>
      </c>
      <c r="E12" s="131">
        <f t="shared" si="0"/>
        <v>66191</v>
      </c>
      <c r="F12" s="129">
        <f>'a交付金'!F12+'b納付金'!F12</f>
        <v>66191</v>
      </c>
      <c r="G12" s="130">
        <f>'a交付金'!G12+'b納付金'!G12</f>
        <v>0</v>
      </c>
      <c r="H12" s="131">
        <f t="shared" si="1"/>
        <v>66191</v>
      </c>
      <c r="I12" s="144">
        <f t="shared" si="3"/>
        <v>100</v>
      </c>
      <c r="J12" s="145" t="str">
        <f t="shared" si="2"/>
        <v>－</v>
      </c>
      <c r="K12" s="146">
        <f t="shared" si="2"/>
        <v>100</v>
      </c>
    </row>
    <row r="13" spans="1:11" ht="13.5">
      <c r="A13" s="17"/>
      <c r="B13" s="75" t="str">
        <f>+'帳票61_06(1)'!B12</f>
        <v>うるま市</v>
      </c>
      <c r="C13" s="129">
        <f>'a交付金'!C13+'b納付金'!C13</f>
        <v>245882</v>
      </c>
      <c r="D13" s="130">
        <f>'a交付金'!D13+'b納付金'!D13</f>
        <v>0</v>
      </c>
      <c r="E13" s="131">
        <f t="shared" si="0"/>
        <v>245882</v>
      </c>
      <c r="F13" s="129">
        <f>'a交付金'!F13+'b納付金'!F13</f>
        <v>245882</v>
      </c>
      <c r="G13" s="130">
        <f>'a交付金'!G13+'b納付金'!G13</f>
        <v>0</v>
      </c>
      <c r="H13" s="131">
        <f t="shared" si="1"/>
        <v>245882</v>
      </c>
      <c r="I13" s="144">
        <f t="shared" si="3"/>
        <v>100</v>
      </c>
      <c r="J13" s="145" t="str">
        <f t="shared" si="2"/>
        <v>－</v>
      </c>
      <c r="K13" s="146">
        <f t="shared" si="2"/>
        <v>100</v>
      </c>
    </row>
    <row r="14" spans="1:11" ht="13.5">
      <c r="A14" s="17"/>
      <c r="B14" s="76" t="str">
        <f>+'帳票61_06(1)'!B13</f>
        <v>宮古島市</v>
      </c>
      <c r="C14" s="132">
        <f>'a交付金'!C14+'b納付金'!C14</f>
        <v>119642</v>
      </c>
      <c r="D14" s="133">
        <f>'a交付金'!D14+'b納付金'!D14</f>
        <v>0</v>
      </c>
      <c r="E14" s="134">
        <f t="shared" si="0"/>
        <v>119642</v>
      </c>
      <c r="F14" s="132">
        <f>'a交付金'!F14+'b納付金'!F14</f>
        <v>119642</v>
      </c>
      <c r="G14" s="133">
        <f>'a交付金'!G14+'b納付金'!G14</f>
        <v>0</v>
      </c>
      <c r="H14" s="134">
        <f t="shared" si="1"/>
        <v>119642</v>
      </c>
      <c r="I14" s="147">
        <f t="shared" si="3"/>
        <v>100</v>
      </c>
      <c r="J14" s="148" t="str">
        <f t="shared" si="2"/>
        <v>－</v>
      </c>
      <c r="K14" s="149">
        <f t="shared" si="2"/>
        <v>100</v>
      </c>
    </row>
    <row r="15" spans="1:11" ht="13.5">
      <c r="A15" s="17"/>
      <c r="B15" s="77" t="str">
        <f>+'帳票61_06(1)'!B14</f>
        <v>南城市</v>
      </c>
      <c r="C15" s="135">
        <f>'a交付金'!C15+'b納付金'!C15</f>
        <v>18466</v>
      </c>
      <c r="D15" s="136">
        <f>'a交付金'!D15+'b納付金'!D15</f>
        <v>0</v>
      </c>
      <c r="E15" s="137">
        <f t="shared" si="0"/>
        <v>18466</v>
      </c>
      <c r="F15" s="135">
        <f>'a交付金'!F15+'b納付金'!F15</f>
        <v>18466</v>
      </c>
      <c r="G15" s="136">
        <f>'a交付金'!G15+'b納付金'!G15</f>
        <v>0</v>
      </c>
      <c r="H15" s="137">
        <f t="shared" si="1"/>
        <v>18466</v>
      </c>
      <c r="I15" s="150">
        <f t="shared" si="3"/>
        <v>100</v>
      </c>
      <c r="J15" s="151" t="str">
        <f t="shared" si="2"/>
        <v>－</v>
      </c>
      <c r="K15" s="152">
        <f t="shared" si="2"/>
        <v>100</v>
      </c>
    </row>
    <row r="16" spans="1:11" ht="13.5">
      <c r="A16" s="17"/>
      <c r="B16" s="78" t="str">
        <f>+'帳票61_06(1)'!B15</f>
        <v>国頭村</v>
      </c>
      <c r="C16" s="126">
        <f>'a交付金'!C16+'b納付金'!C16</f>
        <v>301821</v>
      </c>
      <c r="D16" s="127">
        <f>'a交付金'!D16+'b納付金'!D16</f>
        <v>0</v>
      </c>
      <c r="E16" s="128">
        <f t="shared" si="0"/>
        <v>301821</v>
      </c>
      <c r="F16" s="126">
        <f>'a交付金'!F16+'b納付金'!F16</f>
        <v>301821</v>
      </c>
      <c r="G16" s="127">
        <f>'a交付金'!G16+'b納付金'!G16</f>
        <v>0</v>
      </c>
      <c r="H16" s="128">
        <f t="shared" si="1"/>
        <v>301821</v>
      </c>
      <c r="I16" s="141">
        <f t="shared" si="3"/>
        <v>100</v>
      </c>
      <c r="J16" s="142" t="str">
        <f t="shared" si="2"/>
        <v>－</v>
      </c>
      <c r="K16" s="143">
        <f t="shared" si="2"/>
        <v>100</v>
      </c>
    </row>
    <row r="17" spans="1:11" ht="13.5">
      <c r="A17" s="17"/>
      <c r="B17" s="75" t="str">
        <f>+'帳票61_06(1)'!B16</f>
        <v>大宜味村</v>
      </c>
      <c r="C17" s="129">
        <f>'a交付金'!C17+'b納付金'!C17</f>
        <v>463</v>
      </c>
      <c r="D17" s="130">
        <f>'a交付金'!D17+'b納付金'!D17</f>
        <v>0</v>
      </c>
      <c r="E17" s="131">
        <f t="shared" si="0"/>
        <v>463</v>
      </c>
      <c r="F17" s="129">
        <f>'a交付金'!F17+'b納付金'!F17</f>
        <v>463</v>
      </c>
      <c r="G17" s="130">
        <f>'a交付金'!G17+'b納付金'!G17</f>
        <v>0</v>
      </c>
      <c r="H17" s="131">
        <f t="shared" si="1"/>
        <v>463</v>
      </c>
      <c r="I17" s="144">
        <f t="shared" si="3"/>
        <v>100</v>
      </c>
      <c r="J17" s="145" t="str">
        <f t="shared" si="2"/>
        <v>－</v>
      </c>
      <c r="K17" s="146">
        <f t="shared" si="2"/>
        <v>100</v>
      </c>
    </row>
    <row r="18" spans="1:11" ht="13.5">
      <c r="A18" s="17"/>
      <c r="B18" s="75" t="str">
        <f>+'帳票61_06(1)'!B17</f>
        <v>東村</v>
      </c>
      <c r="C18" s="129">
        <f>'a交付金'!C18+'b納付金'!C18</f>
        <v>108978</v>
      </c>
      <c r="D18" s="130">
        <f>'a交付金'!D18+'b納付金'!D18</f>
        <v>0</v>
      </c>
      <c r="E18" s="131">
        <f t="shared" si="0"/>
        <v>108978</v>
      </c>
      <c r="F18" s="129">
        <f>'a交付金'!F18+'b納付金'!F18</f>
        <v>108978</v>
      </c>
      <c r="G18" s="130">
        <f>'a交付金'!G18+'b納付金'!G18</f>
        <v>0</v>
      </c>
      <c r="H18" s="131">
        <f t="shared" si="1"/>
        <v>108978</v>
      </c>
      <c r="I18" s="144">
        <f t="shared" si="3"/>
        <v>100</v>
      </c>
      <c r="J18" s="145" t="str">
        <f t="shared" si="2"/>
        <v>－</v>
      </c>
      <c r="K18" s="146">
        <f t="shared" si="2"/>
        <v>100</v>
      </c>
    </row>
    <row r="19" spans="1:11" ht="13.5">
      <c r="A19" s="17"/>
      <c r="B19" s="76" t="str">
        <f>+'帳票61_06(1)'!B18</f>
        <v>今帰仁村</v>
      </c>
      <c r="C19" s="132">
        <f>'a交付金'!C19+'b納付金'!C19</f>
        <v>517</v>
      </c>
      <c r="D19" s="133">
        <f>'a交付金'!D19+'b納付金'!D19</f>
        <v>0</v>
      </c>
      <c r="E19" s="134">
        <f t="shared" si="0"/>
        <v>517</v>
      </c>
      <c r="F19" s="132">
        <f>'a交付金'!F19+'b納付金'!F19</f>
        <v>517</v>
      </c>
      <c r="G19" s="133">
        <f>'a交付金'!G19+'b納付金'!G19</f>
        <v>0</v>
      </c>
      <c r="H19" s="134">
        <f t="shared" si="1"/>
        <v>517</v>
      </c>
      <c r="I19" s="147">
        <f t="shared" si="3"/>
        <v>100</v>
      </c>
      <c r="J19" s="148" t="str">
        <f t="shared" si="2"/>
        <v>－</v>
      </c>
      <c r="K19" s="149">
        <f t="shared" si="2"/>
        <v>100</v>
      </c>
    </row>
    <row r="20" spans="1:11" ht="13.5">
      <c r="A20" s="17"/>
      <c r="B20" s="77" t="str">
        <f>+'帳票61_06(1)'!B19</f>
        <v>本部町</v>
      </c>
      <c r="C20" s="135">
        <f>'a交付金'!C20+'b納付金'!C20</f>
        <v>3058</v>
      </c>
      <c r="D20" s="136">
        <f>'a交付金'!D20+'b納付金'!D20</f>
        <v>0</v>
      </c>
      <c r="E20" s="137">
        <f t="shared" si="0"/>
        <v>3058</v>
      </c>
      <c r="F20" s="135">
        <f>'a交付金'!F20+'b納付金'!F20</f>
        <v>3058</v>
      </c>
      <c r="G20" s="136">
        <f>'a交付金'!G20+'b納付金'!G20</f>
        <v>0</v>
      </c>
      <c r="H20" s="137">
        <f t="shared" si="1"/>
        <v>3058</v>
      </c>
      <c r="I20" s="150">
        <f t="shared" si="3"/>
        <v>100</v>
      </c>
      <c r="J20" s="151" t="str">
        <f t="shared" si="2"/>
        <v>－</v>
      </c>
      <c r="K20" s="152">
        <f t="shared" si="2"/>
        <v>100</v>
      </c>
    </row>
    <row r="21" spans="1:11" ht="13.5">
      <c r="A21" s="17"/>
      <c r="B21" s="75" t="str">
        <f>+'帳票61_06(1)'!B20</f>
        <v>恩納村</v>
      </c>
      <c r="C21" s="129">
        <f>'a交付金'!C21+'b納付金'!C21</f>
        <v>19</v>
      </c>
      <c r="D21" s="130">
        <f>'a交付金'!D21+'b納付金'!D21</f>
        <v>0</v>
      </c>
      <c r="E21" s="131">
        <f t="shared" si="0"/>
        <v>19</v>
      </c>
      <c r="F21" s="129">
        <f>'a交付金'!F21+'b納付金'!F21</f>
        <v>19</v>
      </c>
      <c r="G21" s="130">
        <f>'a交付金'!G21+'b納付金'!G21</f>
        <v>0</v>
      </c>
      <c r="H21" s="131">
        <f t="shared" si="1"/>
        <v>19</v>
      </c>
      <c r="I21" s="144">
        <f t="shared" si="3"/>
        <v>100</v>
      </c>
      <c r="J21" s="145" t="str">
        <f t="shared" si="2"/>
        <v>－</v>
      </c>
      <c r="K21" s="146">
        <f t="shared" si="2"/>
        <v>100</v>
      </c>
    </row>
    <row r="22" spans="1:11" ht="13.5">
      <c r="A22" s="17"/>
      <c r="B22" s="75" t="str">
        <f>+'帳票61_06(1)'!B21</f>
        <v>宜野座村</v>
      </c>
      <c r="C22" s="129">
        <f>'a交付金'!C22+'b納付金'!C22</f>
        <v>176946</v>
      </c>
      <c r="D22" s="130">
        <f>'a交付金'!D22+'b納付金'!D22</f>
        <v>0</v>
      </c>
      <c r="E22" s="131">
        <f t="shared" si="0"/>
        <v>176946</v>
      </c>
      <c r="F22" s="129">
        <f>'a交付金'!F22+'b納付金'!F22</f>
        <v>176946</v>
      </c>
      <c r="G22" s="130">
        <f>'a交付金'!G22+'b納付金'!G22</f>
        <v>0</v>
      </c>
      <c r="H22" s="131">
        <f t="shared" si="1"/>
        <v>176946</v>
      </c>
      <c r="I22" s="144">
        <f t="shared" si="3"/>
        <v>100</v>
      </c>
      <c r="J22" s="145" t="str">
        <f t="shared" si="2"/>
        <v>－</v>
      </c>
      <c r="K22" s="146">
        <f t="shared" si="2"/>
        <v>100</v>
      </c>
    </row>
    <row r="23" spans="1:11" ht="13.5">
      <c r="A23" s="17"/>
      <c r="B23" s="75" t="str">
        <f>+'帳票61_06(1)'!B22</f>
        <v>金武町</v>
      </c>
      <c r="C23" s="129">
        <f>'a交付金'!C23+'b納付金'!C23</f>
        <v>179</v>
      </c>
      <c r="D23" s="130">
        <f>'a交付金'!D23+'b納付金'!D23</f>
        <v>0</v>
      </c>
      <c r="E23" s="131">
        <f t="shared" si="0"/>
        <v>179</v>
      </c>
      <c r="F23" s="129">
        <f>'a交付金'!F23+'b納付金'!F23</f>
        <v>179</v>
      </c>
      <c r="G23" s="130">
        <f>'a交付金'!G23+'b納付金'!G23</f>
        <v>0</v>
      </c>
      <c r="H23" s="131">
        <f t="shared" si="1"/>
        <v>179</v>
      </c>
      <c r="I23" s="144">
        <f t="shared" si="3"/>
        <v>100</v>
      </c>
      <c r="J23" s="145" t="str">
        <f t="shared" si="2"/>
        <v>－</v>
      </c>
      <c r="K23" s="146">
        <f t="shared" si="2"/>
        <v>100</v>
      </c>
    </row>
    <row r="24" spans="1:11" ht="13.5">
      <c r="A24" s="17"/>
      <c r="B24" s="76" t="str">
        <f>+'帳票61_06(1)'!B23</f>
        <v>伊江村</v>
      </c>
      <c r="C24" s="132">
        <f>'a交付金'!C24+'b納付金'!C24</f>
        <v>5418</v>
      </c>
      <c r="D24" s="133">
        <f>'a交付金'!D24+'b納付金'!D24</f>
        <v>0</v>
      </c>
      <c r="E24" s="134">
        <f t="shared" si="0"/>
        <v>5418</v>
      </c>
      <c r="F24" s="132">
        <f>'a交付金'!F24+'b納付金'!F24</f>
        <v>5418</v>
      </c>
      <c r="G24" s="133">
        <f>'a交付金'!G24+'b納付金'!G24</f>
        <v>0</v>
      </c>
      <c r="H24" s="134">
        <f t="shared" si="1"/>
        <v>5418</v>
      </c>
      <c r="I24" s="147">
        <f t="shared" si="3"/>
        <v>100</v>
      </c>
      <c r="J24" s="148" t="str">
        <f t="shared" si="2"/>
        <v>－</v>
      </c>
      <c r="K24" s="149">
        <f t="shared" si="2"/>
        <v>100</v>
      </c>
    </row>
    <row r="25" spans="1:11" ht="13.5">
      <c r="A25" s="17"/>
      <c r="B25" s="77" t="str">
        <f>+'帳票61_06(1)'!B24</f>
        <v>読谷村</v>
      </c>
      <c r="C25" s="135">
        <f>'a交付金'!C25+'b納付金'!C25</f>
        <v>8182</v>
      </c>
      <c r="D25" s="136">
        <f>'a交付金'!D25+'b納付金'!D25</f>
        <v>0</v>
      </c>
      <c r="E25" s="137">
        <f t="shared" si="0"/>
        <v>8182</v>
      </c>
      <c r="F25" s="135">
        <f>'a交付金'!F25+'b納付金'!F25</f>
        <v>8182</v>
      </c>
      <c r="G25" s="136">
        <f>'a交付金'!G25+'b納付金'!G25</f>
        <v>0</v>
      </c>
      <c r="H25" s="137">
        <f t="shared" si="1"/>
        <v>8182</v>
      </c>
      <c r="I25" s="150">
        <f t="shared" si="3"/>
        <v>100</v>
      </c>
      <c r="J25" s="151" t="str">
        <f t="shared" si="2"/>
        <v>－</v>
      </c>
      <c r="K25" s="152">
        <f t="shared" si="2"/>
        <v>100</v>
      </c>
    </row>
    <row r="26" spans="1:11" ht="13.5">
      <c r="A26" s="17"/>
      <c r="B26" s="75" t="str">
        <f>+'帳票61_06(1)'!B25</f>
        <v>嘉手納町</v>
      </c>
      <c r="C26" s="129">
        <f>'a交付金'!C26+'b納付金'!C26</f>
        <v>6594</v>
      </c>
      <c r="D26" s="130">
        <f>'a交付金'!D26+'b納付金'!D26</f>
        <v>0</v>
      </c>
      <c r="E26" s="131">
        <f t="shared" si="0"/>
        <v>6594</v>
      </c>
      <c r="F26" s="129">
        <f>'a交付金'!F26+'b納付金'!F26</f>
        <v>6594</v>
      </c>
      <c r="G26" s="130">
        <f>'a交付金'!G26+'b納付金'!G26</f>
        <v>0</v>
      </c>
      <c r="H26" s="131">
        <f t="shared" si="1"/>
        <v>6594</v>
      </c>
      <c r="I26" s="144">
        <f t="shared" si="3"/>
        <v>100</v>
      </c>
      <c r="J26" s="145" t="str">
        <f t="shared" si="2"/>
        <v>－</v>
      </c>
      <c r="K26" s="146">
        <f t="shared" si="2"/>
        <v>100</v>
      </c>
    </row>
    <row r="27" spans="1:11" ht="13.5">
      <c r="A27" s="17"/>
      <c r="B27" s="75" t="str">
        <f>+'帳票61_06(1)'!B26</f>
        <v>北谷町</v>
      </c>
      <c r="C27" s="129">
        <f>'a交付金'!C27+'b納付金'!C27</f>
        <v>49444</v>
      </c>
      <c r="D27" s="130">
        <f>'a交付金'!D27+'b納付金'!D27</f>
        <v>0</v>
      </c>
      <c r="E27" s="131">
        <f t="shared" si="0"/>
        <v>49444</v>
      </c>
      <c r="F27" s="129">
        <f>'a交付金'!F27+'b納付金'!F27</f>
        <v>49444</v>
      </c>
      <c r="G27" s="130">
        <f>'a交付金'!G27+'b納付金'!G27</f>
        <v>0</v>
      </c>
      <c r="H27" s="131">
        <f t="shared" si="1"/>
        <v>49444</v>
      </c>
      <c r="I27" s="144">
        <f t="shared" si="3"/>
        <v>100</v>
      </c>
      <c r="J27" s="145" t="str">
        <f t="shared" si="2"/>
        <v>－</v>
      </c>
      <c r="K27" s="146">
        <f t="shared" si="2"/>
        <v>100</v>
      </c>
    </row>
    <row r="28" spans="1:11" ht="13.5">
      <c r="A28" s="17"/>
      <c r="B28" s="75" t="str">
        <f>+'帳票61_06(1)'!B27</f>
        <v>北中城村</v>
      </c>
      <c r="C28" s="129">
        <f>'a交付金'!C28+'b納付金'!C28</f>
        <v>7380</v>
      </c>
      <c r="D28" s="130">
        <f>'a交付金'!D28+'b納付金'!D28</f>
        <v>0</v>
      </c>
      <c r="E28" s="131">
        <f t="shared" si="0"/>
        <v>7380</v>
      </c>
      <c r="F28" s="129">
        <f>'a交付金'!F28+'b納付金'!F28</f>
        <v>7380</v>
      </c>
      <c r="G28" s="130">
        <f>'a交付金'!G28+'b納付金'!G28</f>
        <v>0</v>
      </c>
      <c r="H28" s="131">
        <f t="shared" si="1"/>
        <v>7380</v>
      </c>
      <c r="I28" s="144">
        <f t="shared" si="3"/>
        <v>100</v>
      </c>
      <c r="J28" s="145" t="str">
        <f t="shared" si="2"/>
        <v>－</v>
      </c>
      <c r="K28" s="146">
        <f t="shared" si="2"/>
        <v>100</v>
      </c>
    </row>
    <row r="29" spans="1:11" ht="13.5">
      <c r="A29" s="17"/>
      <c r="B29" s="76" t="str">
        <f>+'帳票61_06(1)'!B28</f>
        <v>中城村</v>
      </c>
      <c r="C29" s="132">
        <f>'a交付金'!C29+'b納付金'!C29</f>
        <v>5685</v>
      </c>
      <c r="D29" s="133">
        <f>'a交付金'!D29+'b納付金'!D29</f>
        <v>0</v>
      </c>
      <c r="E29" s="134">
        <f t="shared" si="0"/>
        <v>5685</v>
      </c>
      <c r="F29" s="132">
        <f>'a交付金'!F29+'b納付金'!F29</f>
        <v>5685</v>
      </c>
      <c r="G29" s="133">
        <f>'a交付金'!G29+'b納付金'!G29</f>
        <v>0</v>
      </c>
      <c r="H29" s="134">
        <f t="shared" si="1"/>
        <v>5685</v>
      </c>
      <c r="I29" s="147">
        <f t="shared" si="3"/>
        <v>100</v>
      </c>
      <c r="J29" s="148" t="str">
        <f t="shared" si="2"/>
        <v>－</v>
      </c>
      <c r="K29" s="149">
        <f t="shared" si="2"/>
        <v>100</v>
      </c>
    </row>
    <row r="30" spans="1:11" ht="13.5">
      <c r="A30" s="17"/>
      <c r="B30" s="77" t="str">
        <f>+'帳票61_06(1)'!B29</f>
        <v>西原町</v>
      </c>
      <c r="C30" s="135">
        <f>'a交付金'!C30+'b納付金'!C30</f>
        <v>29735</v>
      </c>
      <c r="D30" s="136">
        <f>'a交付金'!D30+'b納付金'!D30</f>
        <v>0</v>
      </c>
      <c r="E30" s="137">
        <f t="shared" si="0"/>
        <v>29735</v>
      </c>
      <c r="F30" s="135">
        <f>'a交付金'!F30+'b納付金'!F30</f>
        <v>29735</v>
      </c>
      <c r="G30" s="136">
        <f>'a交付金'!G30+'b納付金'!G30</f>
        <v>0</v>
      </c>
      <c r="H30" s="137">
        <f t="shared" si="1"/>
        <v>29735</v>
      </c>
      <c r="I30" s="150">
        <f t="shared" si="3"/>
        <v>100</v>
      </c>
      <c r="J30" s="151" t="str">
        <f t="shared" si="2"/>
        <v>－</v>
      </c>
      <c r="K30" s="152">
        <f t="shared" si="2"/>
        <v>100</v>
      </c>
    </row>
    <row r="31" spans="1:11" ht="13.5">
      <c r="A31" s="17"/>
      <c r="B31" s="75" t="str">
        <f>+'帳票61_06(1)'!B30</f>
        <v>与那原町</v>
      </c>
      <c r="C31" s="129">
        <f>'a交付金'!C31+'b納付金'!C31</f>
        <v>5965</v>
      </c>
      <c r="D31" s="130">
        <f>'a交付金'!D31+'b納付金'!D31</f>
        <v>0</v>
      </c>
      <c r="E31" s="131">
        <f t="shared" si="0"/>
        <v>5965</v>
      </c>
      <c r="F31" s="129">
        <f>'a交付金'!F31+'b納付金'!F31</f>
        <v>5965</v>
      </c>
      <c r="G31" s="130">
        <f>'a交付金'!G31+'b納付金'!G31</f>
        <v>0</v>
      </c>
      <c r="H31" s="131">
        <f t="shared" si="1"/>
        <v>5965</v>
      </c>
      <c r="I31" s="144">
        <f t="shared" si="3"/>
        <v>100</v>
      </c>
      <c r="J31" s="145" t="str">
        <f t="shared" si="2"/>
        <v>－</v>
      </c>
      <c r="K31" s="146">
        <f t="shared" si="2"/>
        <v>100</v>
      </c>
    </row>
    <row r="32" spans="1:11" ht="13.5">
      <c r="A32" s="17"/>
      <c r="B32" s="75" t="str">
        <f>+'帳票61_06(1)'!B31</f>
        <v>南風原町</v>
      </c>
      <c r="C32" s="129">
        <f>'a交付金'!C32+'b納付金'!C32</f>
        <v>13980</v>
      </c>
      <c r="D32" s="130">
        <f>'a交付金'!D32+'b納付金'!D32</f>
        <v>0</v>
      </c>
      <c r="E32" s="131">
        <f t="shared" si="0"/>
        <v>13980</v>
      </c>
      <c r="F32" s="129">
        <f>'a交付金'!F32+'b納付金'!F32</f>
        <v>13980</v>
      </c>
      <c r="G32" s="130">
        <f>'a交付金'!G32+'b納付金'!G32</f>
        <v>0</v>
      </c>
      <c r="H32" s="131">
        <f t="shared" si="1"/>
        <v>13980</v>
      </c>
      <c r="I32" s="144">
        <f t="shared" si="3"/>
        <v>100</v>
      </c>
      <c r="J32" s="145" t="str">
        <f t="shared" si="2"/>
        <v>－</v>
      </c>
      <c r="K32" s="146">
        <f t="shared" si="2"/>
        <v>100</v>
      </c>
    </row>
    <row r="33" spans="1:11" ht="13.5">
      <c r="A33" s="17"/>
      <c r="B33" s="75" t="str">
        <f>+'帳票61_06(1)'!B32</f>
        <v>渡嘉敷村</v>
      </c>
      <c r="C33" s="129">
        <f>'a交付金'!C33+'b納付金'!C33</f>
        <v>21</v>
      </c>
      <c r="D33" s="130">
        <f>'a交付金'!D33+'b納付金'!D33</f>
        <v>0</v>
      </c>
      <c r="E33" s="131">
        <f t="shared" si="0"/>
        <v>21</v>
      </c>
      <c r="F33" s="129">
        <f>'a交付金'!F33+'b納付金'!F33</f>
        <v>21</v>
      </c>
      <c r="G33" s="130">
        <f>'a交付金'!G33+'b納付金'!G33</f>
        <v>0</v>
      </c>
      <c r="H33" s="131">
        <f t="shared" si="1"/>
        <v>21</v>
      </c>
      <c r="I33" s="144">
        <f t="shared" si="3"/>
        <v>100</v>
      </c>
      <c r="J33" s="145" t="str">
        <f t="shared" si="2"/>
        <v>－</v>
      </c>
      <c r="K33" s="146">
        <f t="shared" si="2"/>
        <v>100</v>
      </c>
    </row>
    <row r="34" spans="1:11" ht="13.5">
      <c r="A34" s="17"/>
      <c r="B34" s="76" t="str">
        <f>+'帳票61_06(1)'!B33</f>
        <v>座間味村</v>
      </c>
      <c r="C34" s="132">
        <f>'a交付金'!C34+'b納付金'!C34</f>
        <v>968</v>
      </c>
      <c r="D34" s="133">
        <f>'a交付金'!D34+'b納付金'!D34</f>
        <v>0</v>
      </c>
      <c r="E34" s="134">
        <f t="shared" si="0"/>
        <v>968</v>
      </c>
      <c r="F34" s="132">
        <f>'a交付金'!F34+'b納付金'!F34</f>
        <v>968</v>
      </c>
      <c r="G34" s="133">
        <f>'a交付金'!G34+'b納付金'!G34</f>
        <v>0</v>
      </c>
      <c r="H34" s="134">
        <f t="shared" si="1"/>
        <v>968</v>
      </c>
      <c r="I34" s="147">
        <f t="shared" si="3"/>
        <v>100</v>
      </c>
      <c r="J34" s="148" t="str">
        <f t="shared" si="2"/>
        <v>－</v>
      </c>
      <c r="K34" s="149">
        <f t="shared" si="2"/>
        <v>100</v>
      </c>
    </row>
    <row r="35" spans="1:11" ht="13.5">
      <c r="A35" s="17"/>
      <c r="B35" s="77" t="str">
        <f>+'帳票61_06(1)'!B34</f>
        <v>粟国村</v>
      </c>
      <c r="C35" s="135">
        <f>'a交付金'!C35+'b納付金'!C35</f>
        <v>511</v>
      </c>
      <c r="D35" s="136">
        <f>'a交付金'!D35+'b納付金'!D35</f>
        <v>0</v>
      </c>
      <c r="E35" s="137">
        <f t="shared" si="0"/>
        <v>511</v>
      </c>
      <c r="F35" s="135">
        <f>'a交付金'!F35+'b納付金'!F35</f>
        <v>511</v>
      </c>
      <c r="G35" s="136">
        <f>'a交付金'!G35+'b納付金'!G35</f>
        <v>0</v>
      </c>
      <c r="H35" s="137">
        <f t="shared" si="1"/>
        <v>511</v>
      </c>
      <c r="I35" s="150">
        <f t="shared" si="3"/>
        <v>100</v>
      </c>
      <c r="J35" s="151" t="str">
        <f t="shared" si="2"/>
        <v>－</v>
      </c>
      <c r="K35" s="152">
        <f t="shared" si="2"/>
        <v>100</v>
      </c>
    </row>
    <row r="36" spans="1:11" ht="13.5">
      <c r="A36" s="17"/>
      <c r="B36" s="75" t="str">
        <f>+'帳票61_06(1)'!B35</f>
        <v>渡名喜村</v>
      </c>
      <c r="C36" s="129">
        <f>'a交付金'!C36+'b納付金'!C36</f>
        <v>0</v>
      </c>
      <c r="D36" s="130">
        <f>'a交付金'!D36+'b納付金'!D36</f>
        <v>0</v>
      </c>
      <c r="E36" s="131">
        <f t="shared" si="0"/>
        <v>0</v>
      </c>
      <c r="F36" s="129">
        <f>'a交付金'!F36+'b納付金'!F36</f>
        <v>0</v>
      </c>
      <c r="G36" s="130">
        <f>'a交付金'!G36+'b納付金'!G36</f>
        <v>0</v>
      </c>
      <c r="H36" s="131">
        <f t="shared" si="1"/>
        <v>0</v>
      </c>
      <c r="I36" s="144" t="str">
        <f t="shared" si="3"/>
        <v>－</v>
      </c>
      <c r="J36" s="145" t="str">
        <f t="shared" si="2"/>
        <v>－</v>
      </c>
      <c r="K36" s="146" t="str">
        <f t="shared" si="2"/>
        <v>－</v>
      </c>
    </row>
    <row r="37" spans="1:11" ht="13.5">
      <c r="A37" s="17"/>
      <c r="B37" s="75" t="str">
        <f>+'帳票61_06(1)'!B36</f>
        <v>南大東村</v>
      </c>
      <c r="C37" s="129">
        <f>'a交付金'!C37+'b納付金'!C37</f>
        <v>13824</v>
      </c>
      <c r="D37" s="130">
        <f>'a交付金'!D37+'b納付金'!D37</f>
        <v>0</v>
      </c>
      <c r="E37" s="131">
        <f t="shared" si="0"/>
        <v>13824</v>
      </c>
      <c r="F37" s="129">
        <f>'a交付金'!F37+'b納付金'!F37</f>
        <v>13824</v>
      </c>
      <c r="G37" s="130">
        <f>'a交付金'!G37+'b納付金'!G37</f>
        <v>0</v>
      </c>
      <c r="H37" s="131">
        <f t="shared" si="1"/>
        <v>13824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'a交付金'!C38+'b納付金'!C38</f>
        <v>13910</v>
      </c>
      <c r="D38" s="130">
        <f>'a交付金'!D38+'b納付金'!D38</f>
        <v>0</v>
      </c>
      <c r="E38" s="131">
        <f t="shared" si="0"/>
        <v>13910</v>
      </c>
      <c r="F38" s="129">
        <f>'a交付金'!F38+'b納付金'!F38</f>
        <v>13910</v>
      </c>
      <c r="G38" s="130">
        <f>'a交付金'!G38+'b納付金'!G38</f>
        <v>0</v>
      </c>
      <c r="H38" s="131">
        <f t="shared" si="1"/>
        <v>13910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'a交付金'!C39+'b納付金'!C39</f>
        <v>28</v>
      </c>
      <c r="D39" s="171">
        <f>'a交付金'!D39+'b納付金'!D39</f>
        <v>0</v>
      </c>
      <c r="E39" s="134">
        <f t="shared" si="0"/>
        <v>28</v>
      </c>
      <c r="F39" s="132">
        <f>'a交付金'!F39+'b納付金'!F39</f>
        <v>28</v>
      </c>
      <c r="G39" s="133">
        <f>'a交付金'!G39+'b納付金'!G39</f>
        <v>0</v>
      </c>
      <c r="H39" s="134">
        <f t="shared" si="1"/>
        <v>28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'a交付金'!C40+'b納付金'!C40</f>
        <v>38</v>
      </c>
      <c r="D40" s="136">
        <f>'a交付金'!D40+'b納付金'!D40</f>
        <v>0</v>
      </c>
      <c r="E40" s="137">
        <f t="shared" si="0"/>
        <v>38</v>
      </c>
      <c r="F40" s="135">
        <f>'a交付金'!F40+'b納付金'!F40</f>
        <v>38</v>
      </c>
      <c r="G40" s="136">
        <f>'a交付金'!G40+'b納付金'!G40</f>
        <v>0</v>
      </c>
      <c r="H40" s="137">
        <f t="shared" si="1"/>
        <v>38</v>
      </c>
      <c r="I40" s="150">
        <f t="shared" si="3"/>
        <v>100</v>
      </c>
      <c r="J40" s="151" t="str">
        <f t="shared" si="3"/>
        <v>－</v>
      </c>
      <c r="K40" s="152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'a交付金'!C41+'b納付金'!C41</f>
        <v>26721</v>
      </c>
      <c r="D41" s="130">
        <f>'a交付金'!D41+'b納付金'!D41</f>
        <v>0</v>
      </c>
      <c r="E41" s="131">
        <f t="shared" si="0"/>
        <v>26721</v>
      </c>
      <c r="F41" s="129">
        <f>'a交付金'!F41+'b納付金'!F41</f>
        <v>26721</v>
      </c>
      <c r="G41" s="130">
        <f>'a交付金'!G41+'b納付金'!G41</f>
        <v>0</v>
      </c>
      <c r="H41" s="131">
        <f t="shared" si="1"/>
        <v>26721</v>
      </c>
      <c r="I41" s="144">
        <f t="shared" si="3"/>
        <v>100</v>
      </c>
      <c r="J41" s="145" t="str">
        <f t="shared" si="3"/>
        <v>－</v>
      </c>
      <c r="K41" s="146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'a交付金'!C42+'b納付金'!C42</f>
        <v>13710</v>
      </c>
      <c r="D42" s="130">
        <f>'a交付金'!D42+'b納付金'!D42</f>
        <v>0</v>
      </c>
      <c r="E42" s="131">
        <f t="shared" si="0"/>
        <v>13710</v>
      </c>
      <c r="F42" s="129">
        <f>'a交付金'!F42+'b納付金'!F42</f>
        <v>13710</v>
      </c>
      <c r="G42" s="130">
        <f>'a交付金'!G42+'b納付金'!G42</f>
        <v>0</v>
      </c>
      <c r="H42" s="131">
        <f t="shared" si="1"/>
        <v>13710</v>
      </c>
      <c r="I42" s="144">
        <f t="shared" si="3"/>
        <v>100</v>
      </c>
      <c r="J42" s="145" t="str">
        <f t="shared" si="3"/>
        <v>－</v>
      </c>
      <c r="K42" s="146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'a交付金'!C43+'b納付金'!C43</f>
        <v>8868</v>
      </c>
      <c r="D43" s="130">
        <f>'a交付金'!D43+'b納付金'!D43</f>
        <v>0</v>
      </c>
      <c r="E43" s="131">
        <f t="shared" si="0"/>
        <v>8868</v>
      </c>
      <c r="F43" s="129">
        <f>'a交付金'!F43+'b納付金'!F43</f>
        <v>8868</v>
      </c>
      <c r="G43" s="130">
        <f>'a交付金'!G43+'b納付金'!G43</f>
        <v>0</v>
      </c>
      <c r="H43" s="131">
        <f t="shared" si="1"/>
        <v>8868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'a交付金'!C44+'b納付金'!C44</f>
        <v>18691</v>
      </c>
      <c r="D44" s="133">
        <f>'a交付金'!D44+'b納付金'!D44</f>
        <v>0</v>
      </c>
      <c r="E44" s="134">
        <f t="shared" si="0"/>
        <v>18691</v>
      </c>
      <c r="F44" s="132">
        <f>'a交付金'!F44+'b納付金'!F44</f>
        <v>18691</v>
      </c>
      <c r="G44" s="133">
        <f>'a交付金'!G44+'b納付金'!G44</f>
        <v>0</v>
      </c>
      <c r="H44" s="134">
        <f t="shared" si="1"/>
        <v>18691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77" t="str">
        <f>+'帳票61_06(1)'!B44</f>
        <v>与那国町</v>
      </c>
      <c r="C45" s="135">
        <f>'a交付金'!C45+'b納付金'!C45</f>
        <v>14231</v>
      </c>
      <c r="D45" s="136">
        <f>'a交付金'!D45+'b納付金'!D45</f>
        <v>0</v>
      </c>
      <c r="E45" s="137">
        <f t="shared" si="0"/>
        <v>14231</v>
      </c>
      <c r="F45" s="135">
        <f>'a交付金'!F45+'b納付金'!F45</f>
        <v>14231</v>
      </c>
      <c r="G45" s="136">
        <f>'a交付金'!G45+'b納付金'!G45</f>
        <v>0</v>
      </c>
      <c r="H45" s="137">
        <f t="shared" si="1"/>
        <v>14231</v>
      </c>
      <c r="I45" s="150">
        <f t="shared" si="3"/>
        <v>100</v>
      </c>
      <c r="J45" s="151" t="str">
        <f t="shared" si="3"/>
        <v>－</v>
      </c>
      <c r="K45" s="152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1507658</v>
      </c>
      <c r="D46" s="174">
        <f t="shared" si="4"/>
        <v>0</v>
      </c>
      <c r="E46" s="175">
        <f t="shared" si="4"/>
        <v>1507658</v>
      </c>
      <c r="F46" s="173">
        <f t="shared" si="4"/>
        <v>1507658</v>
      </c>
      <c r="G46" s="174">
        <f t="shared" si="4"/>
        <v>0</v>
      </c>
      <c r="H46" s="175">
        <f t="shared" si="4"/>
        <v>1507658</v>
      </c>
      <c r="I46" s="176">
        <f t="shared" si="3"/>
        <v>100</v>
      </c>
      <c r="J46" s="177" t="str">
        <f t="shared" si="3"/>
        <v>－</v>
      </c>
      <c r="K46" s="178">
        <f t="shared" si="3"/>
        <v>100</v>
      </c>
    </row>
    <row r="47" spans="1:11" ht="14.25" thickBot="1">
      <c r="A47" s="19"/>
      <c r="B47" s="80" t="s">
        <v>66</v>
      </c>
      <c r="C47" s="138">
        <f aca="true" t="shared" si="5" ref="C47:H47">SUM(C16:C45)</f>
        <v>835885</v>
      </c>
      <c r="D47" s="139">
        <f t="shared" si="5"/>
        <v>0</v>
      </c>
      <c r="E47" s="140">
        <f t="shared" si="5"/>
        <v>835885</v>
      </c>
      <c r="F47" s="138">
        <f t="shared" si="5"/>
        <v>835885</v>
      </c>
      <c r="G47" s="139">
        <f t="shared" si="5"/>
        <v>0</v>
      </c>
      <c r="H47" s="140">
        <f t="shared" si="5"/>
        <v>835885</v>
      </c>
      <c r="I47" s="153">
        <f t="shared" si="3"/>
        <v>100</v>
      </c>
      <c r="J47" s="167" t="str">
        <f t="shared" si="3"/>
        <v>－</v>
      </c>
      <c r="K47" s="154">
        <f t="shared" si="3"/>
        <v>100</v>
      </c>
    </row>
    <row r="48" spans="2:11" ht="14.25" thickBot="1">
      <c r="B48" s="82" t="s">
        <v>130</v>
      </c>
      <c r="C48" s="156">
        <f aca="true" t="shared" si="6" ref="C48:H48">SUM(C46:C47)</f>
        <v>2343543</v>
      </c>
      <c r="D48" s="157">
        <f t="shared" si="6"/>
        <v>0</v>
      </c>
      <c r="E48" s="158">
        <f t="shared" si="6"/>
        <v>2343543</v>
      </c>
      <c r="F48" s="156">
        <f t="shared" si="6"/>
        <v>2343543</v>
      </c>
      <c r="G48" s="157">
        <f t="shared" si="6"/>
        <v>0</v>
      </c>
      <c r="H48" s="158">
        <f t="shared" si="6"/>
        <v>2343543</v>
      </c>
      <c r="I48" s="159">
        <f t="shared" si="3"/>
        <v>100</v>
      </c>
      <c r="J48" s="172" t="str">
        <f t="shared" si="3"/>
        <v>－</v>
      </c>
      <c r="K48" s="160">
        <f t="shared" si="3"/>
        <v>100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34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9" width="5.625" style="239" customWidth="1"/>
    <col min="10" max="11" width="5.625" style="10" customWidth="1"/>
    <col min="12" max="16384" width="9.00390625" style="10" customWidth="1"/>
  </cols>
  <sheetData>
    <row r="1" spans="2:11" ht="14.25" thickBot="1">
      <c r="B1" s="10" t="s">
        <v>74</v>
      </c>
      <c r="I1" s="236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49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50"/>
      <c r="J4" s="338"/>
      <c r="K4" s="334"/>
    </row>
    <row r="5" spans="1:11" ht="14.25" thickTop="1">
      <c r="A5" s="17"/>
      <c r="B5" s="74" t="str">
        <f>+'帳票61_06(1)'!B4</f>
        <v>那覇市</v>
      </c>
      <c r="C5" s="271">
        <f>+'帳票61_06(1)'!DP4</f>
        <v>427898</v>
      </c>
      <c r="D5" s="272">
        <f>+'帳票61_06(1)'!DQ4</f>
        <v>0</v>
      </c>
      <c r="E5" s="273">
        <f>SUM(C5:D5)</f>
        <v>427898</v>
      </c>
      <c r="F5" s="271">
        <f>+'帳票61_06(1)'!DU4</f>
        <v>427898</v>
      </c>
      <c r="G5" s="272">
        <f>+'帳票61_06(1)'!DV4</f>
        <v>0</v>
      </c>
      <c r="H5" s="163">
        <f>SUM(F5:G5)</f>
        <v>427898</v>
      </c>
      <c r="I5" s="237">
        <f>IF(C5=0,"－",(F5/C5)*100)</f>
        <v>100</v>
      </c>
      <c r="J5" s="165" t="str">
        <f aca="true" t="shared" si="0" ref="J5:J36">IF(D5=0,"－",(G5/D5)*100)</f>
        <v>－</v>
      </c>
      <c r="K5" s="240">
        <f>IF(E5=0,"－",(H5/E5)*100)</f>
        <v>100</v>
      </c>
    </row>
    <row r="6" spans="1:11" ht="13.5">
      <c r="A6" s="17"/>
      <c r="B6" s="75" t="str">
        <f>+'帳票61_06(1)'!B5</f>
        <v>宜野湾市</v>
      </c>
      <c r="C6" s="274">
        <f>+'帳票61_06(1)'!DP5</f>
        <v>29620</v>
      </c>
      <c r="D6" s="264">
        <f>+'帳票61_06(1)'!DQ5</f>
        <v>0</v>
      </c>
      <c r="E6" s="265">
        <f aca="true" t="shared" si="1" ref="E6:E45">SUM(C6:D6)</f>
        <v>29620</v>
      </c>
      <c r="F6" s="275">
        <f>+'帳票61_06(1)'!DU5</f>
        <v>29620</v>
      </c>
      <c r="G6" s="264">
        <f>+'帳票61_06(1)'!DV5</f>
        <v>0</v>
      </c>
      <c r="H6" s="131">
        <f aca="true" t="shared" si="2" ref="H6:H45">SUM(F6:G6)</f>
        <v>29620</v>
      </c>
      <c r="I6" s="190">
        <f aca="true" t="shared" si="3" ref="I6:I48">IF(C6=0,"－",(F6/C6)*100)</f>
        <v>100</v>
      </c>
      <c r="J6" s="145" t="str">
        <f t="shared" si="0"/>
        <v>－</v>
      </c>
      <c r="K6" s="191">
        <f aca="true" t="shared" si="4" ref="K6:K48">IF(E6=0,"－",(H6/E6)*100)</f>
        <v>100</v>
      </c>
    </row>
    <row r="7" spans="1:11" ht="13.5">
      <c r="A7" s="17"/>
      <c r="B7" s="75" t="str">
        <f>+'帳票61_06(1)'!B6</f>
        <v>石垣市</v>
      </c>
      <c r="C7" s="274">
        <f>+'帳票61_06(1)'!DP6</f>
        <v>58732</v>
      </c>
      <c r="D7" s="264">
        <f>+'帳票61_06(1)'!DQ6</f>
        <v>0</v>
      </c>
      <c r="E7" s="265">
        <f t="shared" si="1"/>
        <v>58732</v>
      </c>
      <c r="F7" s="275">
        <f>+'帳票61_06(1)'!DU6</f>
        <v>58732</v>
      </c>
      <c r="G7" s="264">
        <f>+'帳票61_06(1)'!DV6</f>
        <v>0</v>
      </c>
      <c r="H7" s="131">
        <f t="shared" si="2"/>
        <v>58732</v>
      </c>
      <c r="I7" s="190">
        <f t="shared" si="3"/>
        <v>100</v>
      </c>
      <c r="J7" s="145" t="str">
        <f t="shared" si="0"/>
        <v>－</v>
      </c>
      <c r="K7" s="191">
        <f t="shared" si="4"/>
        <v>100</v>
      </c>
    </row>
    <row r="8" spans="1:11" ht="13.5">
      <c r="A8" s="17"/>
      <c r="B8" s="75" t="str">
        <f>+'帳票61_06(1)'!B7</f>
        <v>浦添市</v>
      </c>
      <c r="C8" s="274">
        <f>+'帳票61_06(1)'!DP7</f>
        <v>88219</v>
      </c>
      <c r="D8" s="264">
        <f>+'帳票61_06(1)'!DQ7</f>
        <v>0</v>
      </c>
      <c r="E8" s="265">
        <f t="shared" si="1"/>
        <v>88219</v>
      </c>
      <c r="F8" s="275">
        <f>+'帳票61_06(1)'!DU7</f>
        <v>88219</v>
      </c>
      <c r="G8" s="264">
        <f>+'帳票61_06(1)'!DV7</f>
        <v>0</v>
      </c>
      <c r="H8" s="131">
        <f t="shared" si="2"/>
        <v>88219</v>
      </c>
      <c r="I8" s="190">
        <f t="shared" si="3"/>
        <v>100</v>
      </c>
      <c r="J8" s="145" t="str">
        <f t="shared" si="0"/>
        <v>－</v>
      </c>
      <c r="K8" s="191">
        <f t="shared" si="4"/>
        <v>100</v>
      </c>
    </row>
    <row r="9" spans="1:11" ht="13.5">
      <c r="A9" s="17"/>
      <c r="B9" s="76" t="str">
        <f>+'帳票61_06(1)'!B8</f>
        <v>名護市</v>
      </c>
      <c r="C9" s="276">
        <f>+'帳票61_06(1)'!DP8</f>
        <v>179986</v>
      </c>
      <c r="D9" s="266">
        <f>+'帳票61_06(1)'!DQ8</f>
        <v>0</v>
      </c>
      <c r="E9" s="267">
        <f t="shared" si="1"/>
        <v>179986</v>
      </c>
      <c r="F9" s="277">
        <f>+'帳票61_06(1)'!DU8</f>
        <v>179986</v>
      </c>
      <c r="G9" s="266">
        <f>+'帳票61_06(1)'!DV8</f>
        <v>0</v>
      </c>
      <c r="H9" s="134">
        <f t="shared" si="2"/>
        <v>179986</v>
      </c>
      <c r="I9" s="168">
        <f t="shared" si="3"/>
        <v>100</v>
      </c>
      <c r="J9" s="148" t="str">
        <f t="shared" si="0"/>
        <v>－</v>
      </c>
      <c r="K9" s="170">
        <f t="shared" si="4"/>
        <v>100</v>
      </c>
    </row>
    <row r="10" spans="1:11" ht="13.5">
      <c r="A10" s="17"/>
      <c r="B10" s="77" t="str">
        <f>+'帳票61_06(1)'!B9</f>
        <v>糸満市</v>
      </c>
      <c r="C10" s="271">
        <f>+'帳票61_06(1)'!DP9</f>
        <v>72001</v>
      </c>
      <c r="D10" s="278">
        <f>+'帳票61_06(1)'!DQ9</f>
        <v>0</v>
      </c>
      <c r="E10" s="279">
        <f t="shared" si="1"/>
        <v>72001</v>
      </c>
      <c r="F10" s="271">
        <f>+'帳票61_06(1)'!DU9</f>
        <v>72001</v>
      </c>
      <c r="G10" s="278">
        <f>+'帳票61_06(1)'!DV9</f>
        <v>0</v>
      </c>
      <c r="H10" s="232">
        <f t="shared" si="2"/>
        <v>72001</v>
      </c>
      <c r="I10" s="192">
        <f t="shared" si="3"/>
        <v>100</v>
      </c>
      <c r="J10" s="151" t="str">
        <f t="shared" si="0"/>
        <v>－</v>
      </c>
      <c r="K10" s="193">
        <f t="shared" si="4"/>
        <v>100</v>
      </c>
    </row>
    <row r="11" spans="1:11" ht="13.5">
      <c r="A11" s="17"/>
      <c r="B11" s="75" t="str">
        <f>+'帳票61_06(1)'!B10</f>
        <v>沖縄市</v>
      </c>
      <c r="C11" s="274">
        <f>+'帳票61_06(1)'!DP10</f>
        <v>201021</v>
      </c>
      <c r="D11" s="264">
        <f>+'帳票61_06(1)'!DQ10</f>
        <v>0</v>
      </c>
      <c r="E11" s="265">
        <f t="shared" si="1"/>
        <v>201021</v>
      </c>
      <c r="F11" s="275">
        <f>+'帳票61_06(1)'!DU10</f>
        <v>201021</v>
      </c>
      <c r="G11" s="264">
        <f>+'帳票61_06(1)'!DV10</f>
        <v>0</v>
      </c>
      <c r="H11" s="131">
        <f t="shared" si="2"/>
        <v>201021</v>
      </c>
      <c r="I11" s="190">
        <f t="shared" si="3"/>
        <v>100</v>
      </c>
      <c r="J11" s="145" t="str">
        <f t="shared" si="0"/>
        <v>－</v>
      </c>
      <c r="K11" s="191">
        <f t="shared" si="4"/>
        <v>100</v>
      </c>
    </row>
    <row r="12" spans="1:11" ht="13.5">
      <c r="A12" s="17"/>
      <c r="B12" s="75" t="str">
        <f>+'帳票61_06(1)'!B11</f>
        <v>豊見城市</v>
      </c>
      <c r="C12" s="274">
        <f>+'帳票61_06(1)'!DP11</f>
        <v>66191</v>
      </c>
      <c r="D12" s="264">
        <f>+'帳票61_06(1)'!DQ11</f>
        <v>0</v>
      </c>
      <c r="E12" s="265">
        <f t="shared" si="1"/>
        <v>66191</v>
      </c>
      <c r="F12" s="275">
        <f>+'帳票61_06(1)'!DU11</f>
        <v>66191</v>
      </c>
      <c r="G12" s="264">
        <f>+'帳票61_06(1)'!DV11</f>
        <v>0</v>
      </c>
      <c r="H12" s="131">
        <f t="shared" si="2"/>
        <v>66191</v>
      </c>
      <c r="I12" s="190">
        <f t="shared" si="3"/>
        <v>100</v>
      </c>
      <c r="J12" s="145" t="str">
        <f t="shared" si="0"/>
        <v>－</v>
      </c>
      <c r="K12" s="191">
        <f t="shared" si="4"/>
        <v>100</v>
      </c>
    </row>
    <row r="13" spans="1:11" ht="13.5">
      <c r="A13" s="17"/>
      <c r="B13" s="75" t="str">
        <f>+'帳票61_06(1)'!B12</f>
        <v>うるま市</v>
      </c>
      <c r="C13" s="274">
        <f>+'帳票61_06(1)'!DP12</f>
        <v>245882</v>
      </c>
      <c r="D13" s="264">
        <f>+'帳票61_06(1)'!DQ12</f>
        <v>0</v>
      </c>
      <c r="E13" s="265">
        <f t="shared" si="1"/>
        <v>245882</v>
      </c>
      <c r="F13" s="275">
        <f>+'帳票61_06(1)'!DU12</f>
        <v>245882</v>
      </c>
      <c r="G13" s="264">
        <f>+'帳票61_06(1)'!DV12</f>
        <v>0</v>
      </c>
      <c r="H13" s="131">
        <f t="shared" si="2"/>
        <v>245882</v>
      </c>
      <c r="I13" s="190">
        <f t="shared" si="3"/>
        <v>100</v>
      </c>
      <c r="J13" s="145" t="str">
        <f t="shared" si="0"/>
        <v>－</v>
      </c>
      <c r="K13" s="191">
        <f t="shared" si="4"/>
        <v>100</v>
      </c>
    </row>
    <row r="14" spans="1:11" ht="13.5">
      <c r="A14" s="17"/>
      <c r="B14" s="76" t="str">
        <f>+'帳票61_06(1)'!B13</f>
        <v>宮古島市</v>
      </c>
      <c r="C14" s="276">
        <f>+'帳票61_06(1)'!DP13</f>
        <v>119642</v>
      </c>
      <c r="D14" s="266">
        <f>+'帳票61_06(1)'!DQ13</f>
        <v>0</v>
      </c>
      <c r="E14" s="267">
        <f t="shared" si="1"/>
        <v>119642</v>
      </c>
      <c r="F14" s="277">
        <f>+'帳票61_06(1)'!DU13</f>
        <v>119642</v>
      </c>
      <c r="G14" s="266">
        <f>+'帳票61_06(1)'!DV13</f>
        <v>0</v>
      </c>
      <c r="H14" s="134">
        <f t="shared" si="2"/>
        <v>119642</v>
      </c>
      <c r="I14" s="168">
        <f t="shared" si="3"/>
        <v>100</v>
      </c>
      <c r="J14" s="148" t="str">
        <f t="shared" si="0"/>
        <v>－</v>
      </c>
      <c r="K14" s="170">
        <f t="shared" si="4"/>
        <v>100</v>
      </c>
    </row>
    <row r="15" spans="1:11" ht="13.5">
      <c r="A15" s="17"/>
      <c r="B15" s="77" t="str">
        <f>+'帳票61_06(1)'!B14</f>
        <v>南城市</v>
      </c>
      <c r="C15" s="271">
        <f>+'帳票61_06(1)'!DP14</f>
        <v>18466</v>
      </c>
      <c r="D15" s="278">
        <f>+'帳票61_06(1)'!DQ14</f>
        <v>0</v>
      </c>
      <c r="E15" s="279">
        <f t="shared" si="1"/>
        <v>18466</v>
      </c>
      <c r="F15" s="271">
        <f>+'帳票61_06(1)'!DU14</f>
        <v>18466</v>
      </c>
      <c r="G15" s="278">
        <f>+'帳票61_06(1)'!DV14</f>
        <v>0</v>
      </c>
      <c r="H15" s="280">
        <f t="shared" si="2"/>
        <v>18466</v>
      </c>
      <c r="I15" s="192">
        <f t="shared" si="3"/>
        <v>100</v>
      </c>
      <c r="J15" s="151" t="str">
        <f t="shared" si="0"/>
        <v>－</v>
      </c>
      <c r="K15" s="193">
        <f t="shared" si="4"/>
        <v>100</v>
      </c>
    </row>
    <row r="16" spans="1:11" ht="13.5">
      <c r="A16" s="17"/>
      <c r="B16" s="78" t="str">
        <f>+'帳票61_06(1)'!B15</f>
        <v>国頭村</v>
      </c>
      <c r="C16" s="274">
        <f>+'帳票61_06(1)'!DP15</f>
        <v>301821</v>
      </c>
      <c r="D16" s="264">
        <f>+'帳票61_06(1)'!DQ15</f>
        <v>0</v>
      </c>
      <c r="E16" s="265">
        <f t="shared" si="1"/>
        <v>301821</v>
      </c>
      <c r="F16" s="275">
        <f>+'帳票61_06(1)'!DU15</f>
        <v>301821</v>
      </c>
      <c r="G16" s="264">
        <f>+'帳票61_06(1)'!DV15</f>
        <v>0</v>
      </c>
      <c r="H16" s="131">
        <f t="shared" si="2"/>
        <v>301821</v>
      </c>
      <c r="I16" s="188">
        <f t="shared" si="3"/>
        <v>100</v>
      </c>
      <c r="J16" s="142" t="str">
        <f t="shared" si="0"/>
        <v>－</v>
      </c>
      <c r="K16" s="189">
        <f t="shared" si="4"/>
        <v>100</v>
      </c>
    </row>
    <row r="17" spans="1:11" ht="13.5">
      <c r="A17" s="17"/>
      <c r="B17" s="75" t="str">
        <f>+'帳票61_06(1)'!B16</f>
        <v>大宜味村</v>
      </c>
      <c r="C17" s="274">
        <f>+'帳票61_06(1)'!DP16</f>
        <v>463</v>
      </c>
      <c r="D17" s="264">
        <f>+'帳票61_06(1)'!DQ16</f>
        <v>0</v>
      </c>
      <c r="E17" s="265">
        <f t="shared" si="1"/>
        <v>463</v>
      </c>
      <c r="F17" s="275">
        <f>+'帳票61_06(1)'!DU16</f>
        <v>463</v>
      </c>
      <c r="G17" s="264">
        <f>+'帳票61_06(1)'!DV16</f>
        <v>0</v>
      </c>
      <c r="H17" s="131">
        <f t="shared" si="2"/>
        <v>463</v>
      </c>
      <c r="I17" s="190">
        <f t="shared" si="3"/>
        <v>100</v>
      </c>
      <c r="J17" s="145" t="str">
        <f t="shared" si="0"/>
        <v>－</v>
      </c>
      <c r="K17" s="191">
        <f t="shared" si="4"/>
        <v>100</v>
      </c>
    </row>
    <row r="18" spans="1:11" ht="13.5">
      <c r="A18" s="17"/>
      <c r="B18" s="75" t="str">
        <f>+'帳票61_06(1)'!B17</f>
        <v>東村</v>
      </c>
      <c r="C18" s="274">
        <f>+'帳票61_06(1)'!DP17</f>
        <v>108978</v>
      </c>
      <c r="D18" s="264">
        <f>+'帳票61_06(1)'!DQ17</f>
        <v>0</v>
      </c>
      <c r="E18" s="265">
        <f t="shared" si="1"/>
        <v>108978</v>
      </c>
      <c r="F18" s="275">
        <f>+'帳票61_06(1)'!DU17</f>
        <v>108978</v>
      </c>
      <c r="G18" s="264">
        <f>+'帳票61_06(1)'!DV17</f>
        <v>0</v>
      </c>
      <c r="H18" s="131">
        <f t="shared" si="2"/>
        <v>108978</v>
      </c>
      <c r="I18" s="190">
        <f t="shared" si="3"/>
        <v>100</v>
      </c>
      <c r="J18" s="145" t="str">
        <f t="shared" si="0"/>
        <v>－</v>
      </c>
      <c r="K18" s="191">
        <f t="shared" si="4"/>
        <v>100</v>
      </c>
    </row>
    <row r="19" spans="1:11" ht="13.5">
      <c r="A19" s="17"/>
      <c r="B19" s="76" t="str">
        <f>+'帳票61_06(1)'!B18</f>
        <v>今帰仁村</v>
      </c>
      <c r="C19" s="276">
        <f>+'帳票61_06(1)'!DP18</f>
        <v>517</v>
      </c>
      <c r="D19" s="266">
        <f>+'帳票61_06(1)'!DQ18</f>
        <v>0</v>
      </c>
      <c r="E19" s="267">
        <f t="shared" si="1"/>
        <v>517</v>
      </c>
      <c r="F19" s="277">
        <f>+'帳票61_06(1)'!DU18</f>
        <v>517</v>
      </c>
      <c r="G19" s="266">
        <f>+'帳票61_06(1)'!DV18</f>
        <v>0</v>
      </c>
      <c r="H19" s="134">
        <f t="shared" si="2"/>
        <v>517</v>
      </c>
      <c r="I19" s="168">
        <f t="shared" si="3"/>
        <v>100</v>
      </c>
      <c r="J19" s="148" t="str">
        <f t="shared" si="0"/>
        <v>－</v>
      </c>
      <c r="K19" s="170">
        <f t="shared" si="4"/>
        <v>100</v>
      </c>
    </row>
    <row r="20" spans="1:11" ht="13.5">
      <c r="A20" s="17"/>
      <c r="B20" s="77" t="str">
        <f>+'帳票61_06(1)'!B19</f>
        <v>本部町</v>
      </c>
      <c r="C20" s="271">
        <f>+'帳票61_06(1)'!DP19</f>
        <v>3058</v>
      </c>
      <c r="D20" s="278">
        <f>+'帳票61_06(1)'!DQ19</f>
        <v>0</v>
      </c>
      <c r="E20" s="279">
        <f t="shared" si="1"/>
        <v>3058</v>
      </c>
      <c r="F20" s="271">
        <f>+'帳票61_06(1)'!DU19</f>
        <v>3058</v>
      </c>
      <c r="G20" s="269">
        <f>+'帳票61_06(1)'!DV19</f>
        <v>0</v>
      </c>
      <c r="H20" s="128">
        <f t="shared" si="2"/>
        <v>3058</v>
      </c>
      <c r="I20" s="192">
        <f t="shared" si="3"/>
        <v>100</v>
      </c>
      <c r="J20" s="151" t="str">
        <f t="shared" si="0"/>
        <v>－</v>
      </c>
      <c r="K20" s="193">
        <f t="shared" si="4"/>
        <v>100</v>
      </c>
    </row>
    <row r="21" spans="1:11" ht="13.5">
      <c r="A21" s="17"/>
      <c r="B21" s="75" t="str">
        <f>+'帳票61_06(1)'!B20</f>
        <v>恩納村</v>
      </c>
      <c r="C21" s="274">
        <f>+'帳票61_06(1)'!DP20</f>
        <v>19</v>
      </c>
      <c r="D21" s="264">
        <f>+'帳票61_06(1)'!DQ20</f>
        <v>0</v>
      </c>
      <c r="E21" s="265">
        <f t="shared" si="1"/>
        <v>19</v>
      </c>
      <c r="F21" s="281">
        <f>+'帳票61_06(1)'!DU20</f>
        <v>19</v>
      </c>
      <c r="G21" s="264">
        <f>+'帳票61_06(1)'!DV20</f>
        <v>0</v>
      </c>
      <c r="H21" s="131">
        <f t="shared" si="2"/>
        <v>19</v>
      </c>
      <c r="I21" s="190">
        <f t="shared" si="3"/>
        <v>100</v>
      </c>
      <c r="J21" s="145" t="str">
        <f t="shared" si="0"/>
        <v>－</v>
      </c>
      <c r="K21" s="191">
        <f t="shared" si="4"/>
        <v>100</v>
      </c>
    </row>
    <row r="22" spans="1:11" ht="13.5">
      <c r="A22" s="17"/>
      <c r="B22" s="75" t="str">
        <f>+'帳票61_06(1)'!B21</f>
        <v>宜野座村</v>
      </c>
      <c r="C22" s="274">
        <f>+'帳票61_06(1)'!DP21</f>
        <v>176946</v>
      </c>
      <c r="D22" s="264">
        <f>+'帳票61_06(1)'!DQ21</f>
        <v>0</v>
      </c>
      <c r="E22" s="265">
        <f t="shared" si="1"/>
        <v>176946</v>
      </c>
      <c r="F22" s="281">
        <f>+'帳票61_06(1)'!DU21</f>
        <v>176946</v>
      </c>
      <c r="G22" s="264">
        <f>+'帳票61_06(1)'!DV21</f>
        <v>0</v>
      </c>
      <c r="H22" s="131">
        <f t="shared" si="2"/>
        <v>176946</v>
      </c>
      <c r="I22" s="190">
        <f t="shared" si="3"/>
        <v>100</v>
      </c>
      <c r="J22" s="145" t="str">
        <f t="shared" si="0"/>
        <v>－</v>
      </c>
      <c r="K22" s="191">
        <f t="shared" si="4"/>
        <v>100</v>
      </c>
    </row>
    <row r="23" spans="1:11" ht="13.5">
      <c r="A23" s="17"/>
      <c r="B23" s="75" t="str">
        <f>+'帳票61_06(1)'!B22</f>
        <v>金武町</v>
      </c>
      <c r="C23" s="274">
        <f>+'帳票61_06(1)'!DP22</f>
        <v>179</v>
      </c>
      <c r="D23" s="264">
        <f>+'帳票61_06(1)'!DQ22</f>
        <v>0</v>
      </c>
      <c r="E23" s="265">
        <f t="shared" si="1"/>
        <v>179</v>
      </c>
      <c r="F23" s="281">
        <f>+'帳票61_06(1)'!DU22</f>
        <v>179</v>
      </c>
      <c r="G23" s="264">
        <f>+'帳票61_06(1)'!DV22</f>
        <v>0</v>
      </c>
      <c r="H23" s="131">
        <f t="shared" si="2"/>
        <v>179</v>
      </c>
      <c r="I23" s="190">
        <f t="shared" si="3"/>
        <v>100</v>
      </c>
      <c r="J23" s="145" t="str">
        <f t="shared" si="0"/>
        <v>－</v>
      </c>
      <c r="K23" s="191">
        <f t="shared" si="4"/>
        <v>100</v>
      </c>
    </row>
    <row r="24" spans="1:11" ht="13.5">
      <c r="A24" s="17"/>
      <c r="B24" s="76" t="str">
        <f>+'帳票61_06(1)'!B23</f>
        <v>伊江村</v>
      </c>
      <c r="C24" s="276">
        <f>+'帳票61_06(1)'!DP23</f>
        <v>5418</v>
      </c>
      <c r="D24" s="266">
        <f>+'帳票61_06(1)'!DQ23</f>
        <v>0</v>
      </c>
      <c r="E24" s="267">
        <f t="shared" si="1"/>
        <v>5418</v>
      </c>
      <c r="F24" s="282">
        <f>+'帳票61_06(1)'!DU23</f>
        <v>5418</v>
      </c>
      <c r="G24" s="266">
        <f>+'帳票61_06(1)'!DV23</f>
        <v>0</v>
      </c>
      <c r="H24" s="134">
        <f t="shared" si="2"/>
        <v>5418</v>
      </c>
      <c r="I24" s="168">
        <f t="shared" si="3"/>
        <v>100</v>
      </c>
      <c r="J24" s="148" t="str">
        <f t="shared" si="0"/>
        <v>－</v>
      </c>
      <c r="K24" s="170">
        <f t="shared" si="4"/>
        <v>100</v>
      </c>
    </row>
    <row r="25" spans="1:11" ht="13.5">
      <c r="A25" s="17"/>
      <c r="B25" s="77" t="str">
        <f>+'帳票61_06(1)'!B24</f>
        <v>読谷村</v>
      </c>
      <c r="C25" s="271">
        <f>+'帳票61_06(1)'!DP24</f>
        <v>8182</v>
      </c>
      <c r="D25" s="278">
        <f>+'帳票61_06(1)'!DQ24</f>
        <v>0</v>
      </c>
      <c r="E25" s="279">
        <f t="shared" si="1"/>
        <v>8182</v>
      </c>
      <c r="F25" s="271">
        <f>+'帳票61_06(1)'!DU24</f>
        <v>8182</v>
      </c>
      <c r="G25" s="268">
        <f>+'帳票61_06(1)'!DV24</f>
        <v>0</v>
      </c>
      <c r="H25" s="137">
        <f t="shared" si="2"/>
        <v>8182</v>
      </c>
      <c r="I25" s="192">
        <f t="shared" si="3"/>
        <v>100</v>
      </c>
      <c r="J25" s="151" t="str">
        <f t="shared" si="0"/>
        <v>－</v>
      </c>
      <c r="K25" s="193">
        <f t="shared" si="4"/>
        <v>100</v>
      </c>
    </row>
    <row r="26" spans="1:11" ht="13.5">
      <c r="A26" s="17"/>
      <c r="B26" s="75" t="str">
        <f>+'帳票61_06(1)'!B25</f>
        <v>嘉手納町</v>
      </c>
      <c r="C26" s="274">
        <f>+'帳票61_06(1)'!DP25</f>
        <v>6594</v>
      </c>
      <c r="D26" s="264">
        <f>+'帳票61_06(1)'!DQ25</f>
        <v>0</v>
      </c>
      <c r="E26" s="265">
        <f t="shared" si="1"/>
        <v>6594</v>
      </c>
      <c r="F26" s="281">
        <f>+'帳票61_06(1)'!DU25</f>
        <v>6594</v>
      </c>
      <c r="G26" s="264">
        <f>+'帳票61_06(1)'!DV25</f>
        <v>0</v>
      </c>
      <c r="H26" s="131">
        <f t="shared" si="2"/>
        <v>6594</v>
      </c>
      <c r="I26" s="190">
        <f t="shared" si="3"/>
        <v>100</v>
      </c>
      <c r="J26" s="145" t="str">
        <f t="shared" si="0"/>
        <v>－</v>
      </c>
      <c r="K26" s="191">
        <f t="shared" si="4"/>
        <v>100</v>
      </c>
    </row>
    <row r="27" spans="1:11" ht="13.5">
      <c r="A27" s="17"/>
      <c r="B27" s="75" t="str">
        <f>+'帳票61_06(1)'!B26</f>
        <v>北谷町</v>
      </c>
      <c r="C27" s="274">
        <f>+'帳票61_06(1)'!DP26</f>
        <v>49444</v>
      </c>
      <c r="D27" s="264">
        <f>+'帳票61_06(1)'!DQ26</f>
        <v>0</v>
      </c>
      <c r="E27" s="265">
        <f t="shared" si="1"/>
        <v>49444</v>
      </c>
      <c r="F27" s="281">
        <f>+'帳票61_06(1)'!DU26</f>
        <v>49444</v>
      </c>
      <c r="G27" s="264">
        <f>+'帳票61_06(1)'!DV26</f>
        <v>0</v>
      </c>
      <c r="H27" s="131">
        <f t="shared" si="2"/>
        <v>49444</v>
      </c>
      <c r="I27" s="190">
        <f t="shared" si="3"/>
        <v>100</v>
      </c>
      <c r="J27" s="145" t="str">
        <f t="shared" si="0"/>
        <v>－</v>
      </c>
      <c r="K27" s="191">
        <f t="shared" si="4"/>
        <v>100</v>
      </c>
    </row>
    <row r="28" spans="1:11" ht="13.5">
      <c r="A28" s="17"/>
      <c r="B28" s="75" t="str">
        <f>+'帳票61_06(1)'!B27</f>
        <v>北中城村</v>
      </c>
      <c r="C28" s="274">
        <f>+'帳票61_06(1)'!DP27</f>
        <v>7380</v>
      </c>
      <c r="D28" s="264">
        <f>+'帳票61_06(1)'!DQ27</f>
        <v>0</v>
      </c>
      <c r="E28" s="265">
        <f t="shared" si="1"/>
        <v>7380</v>
      </c>
      <c r="F28" s="281">
        <f>+'帳票61_06(1)'!DU27</f>
        <v>7380</v>
      </c>
      <c r="G28" s="264">
        <f>+'帳票61_06(1)'!DV27</f>
        <v>0</v>
      </c>
      <c r="H28" s="131">
        <f t="shared" si="2"/>
        <v>7380</v>
      </c>
      <c r="I28" s="190">
        <f t="shared" si="3"/>
        <v>100</v>
      </c>
      <c r="J28" s="145" t="str">
        <f t="shared" si="0"/>
        <v>－</v>
      </c>
      <c r="K28" s="191">
        <f t="shared" si="4"/>
        <v>100</v>
      </c>
    </row>
    <row r="29" spans="1:11" ht="13.5">
      <c r="A29" s="17"/>
      <c r="B29" s="76" t="str">
        <f>+'帳票61_06(1)'!B28</f>
        <v>中城村</v>
      </c>
      <c r="C29" s="276">
        <f>+'帳票61_06(1)'!DP28</f>
        <v>5685</v>
      </c>
      <c r="D29" s="266">
        <f>+'帳票61_06(1)'!DQ28</f>
        <v>0</v>
      </c>
      <c r="E29" s="267">
        <f t="shared" si="1"/>
        <v>5685</v>
      </c>
      <c r="F29" s="282">
        <f>+'帳票61_06(1)'!DU28</f>
        <v>5685</v>
      </c>
      <c r="G29" s="266">
        <f>+'帳票61_06(1)'!DV28</f>
        <v>0</v>
      </c>
      <c r="H29" s="134">
        <f t="shared" si="2"/>
        <v>5685</v>
      </c>
      <c r="I29" s="168">
        <f t="shared" si="3"/>
        <v>100</v>
      </c>
      <c r="J29" s="148" t="str">
        <f t="shared" si="0"/>
        <v>－</v>
      </c>
      <c r="K29" s="170">
        <f t="shared" si="4"/>
        <v>100</v>
      </c>
    </row>
    <row r="30" spans="1:11" ht="13.5">
      <c r="A30" s="17"/>
      <c r="B30" s="77" t="str">
        <f>+'帳票61_06(1)'!B29</f>
        <v>西原町</v>
      </c>
      <c r="C30" s="271">
        <f>+'帳票61_06(1)'!DP29</f>
        <v>29735</v>
      </c>
      <c r="D30" s="278">
        <f>+'帳票61_06(1)'!DQ29</f>
        <v>0</v>
      </c>
      <c r="E30" s="279">
        <f t="shared" si="1"/>
        <v>29735</v>
      </c>
      <c r="F30" s="271">
        <f>+'帳票61_06(1)'!DU29</f>
        <v>29735</v>
      </c>
      <c r="G30" s="268">
        <f>+'帳票61_06(1)'!DV29</f>
        <v>0</v>
      </c>
      <c r="H30" s="137">
        <f t="shared" si="2"/>
        <v>29735</v>
      </c>
      <c r="I30" s="192">
        <f t="shared" si="3"/>
        <v>100</v>
      </c>
      <c r="J30" s="151" t="str">
        <f t="shared" si="0"/>
        <v>－</v>
      </c>
      <c r="K30" s="193">
        <f t="shared" si="4"/>
        <v>100</v>
      </c>
    </row>
    <row r="31" spans="1:11" ht="13.5">
      <c r="A31" s="17"/>
      <c r="B31" s="75" t="str">
        <f>+'帳票61_06(1)'!B30</f>
        <v>与那原町</v>
      </c>
      <c r="C31" s="274">
        <f>+'帳票61_06(1)'!DP30</f>
        <v>5965</v>
      </c>
      <c r="D31" s="264">
        <f>+'帳票61_06(1)'!DQ30</f>
        <v>0</v>
      </c>
      <c r="E31" s="265">
        <f t="shared" si="1"/>
        <v>5965</v>
      </c>
      <c r="F31" s="281">
        <f>+'帳票61_06(1)'!DU30</f>
        <v>5965</v>
      </c>
      <c r="G31" s="264">
        <f>+'帳票61_06(1)'!DV30</f>
        <v>0</v>
      </c>
      <c r="H31" s="131">
        <f t="shared" si="2"/>
        <v>5965</v>
      </c>
      <c r="I31" s="190">
        <f t="shared" si="3"/>
        <v>100</v>
      </c>
      <c r="J31" s="145" t="str">
        <f t="shared" si="0"/>
        <v>－</v>
      </c>
      <c r="K31" s="191">
        <f t="shared" si="4"/>
        <v>100</v>
      </c>
    </row>
    <row r="32" spans="1:11" ht="13.5">
      <c r="A32" s="17"/>
      <c r="B32" s="75" t="str">
        <f>+'帳票61_06(1)'!B31</f>
        <v>南風原町</v>
      </c>
      <c r="C32" s="274">
        <f>+'帳票61_06(1)'!DP31</f>
        <v>13980</v>
      </c>
      <c r="D32" s="264">
        <f>+'帳票61_06(1)'!DQ31</f>
        <v>0</v>
      </c>
      <c r="E32" s="265">
        <f t="shared" si="1"/>
        <v>13980</v>
      </c>
      <c r="F32" s="281">
        <f>+'帳票61_06(1)'!DU31</f>
        <v>13980</v>
      </c>
      <c r="G32" s="264">
        <f>+'帳票61_06(1)'!DV31</f>
        <v>0</v>
      </c>
      <c r="H32" s="131">
        <f t="shared" si="2"/>
        <v>13980</v>
      </c>
      <c r="I32" s="190">
        <f t="shared" si="3"/>
        <v>100</v>
      </c>
      <c r="J32" s="145" t="str">
        <f t="shared" si="0"/>
        <v>－</v>
      </c>
      <c r="K32" s="191">
        <f t="shared" si="4"/>
        <v>100</v>
      </c>
    </row>
    <row r="33" spans="1:11" ht="13.5">
      <c r="A33" s="17"/>
      <c r="B33" s="75" t="str">
        <f>+'帳票61_06(1)'!B32</f>
        <v>渡嘉敷村</v>
      </c>
      <c r="C33" s="274">
        <f>+'帳票61_06(1)'!DP32</f>
        <v>21</v>
      </c>
      <c r="D33" s="264">
        <f>+'帳票61_06(1)'!DQ32</f>
        <v>0</v>
      </c>
      <c r="E33" s="265">
        <f t="shared" si="1"/>
        <v>21</v>
      </c>
      <c r="F33" s="281">
        <f>+'帳票61_06(1)'!DU32</f>
        <v>21</v>
      </c>
      <c r="G33" s="264">
        <f>+'帳票61_06(1)'!DV32</f>
        <v>0</v>
      </c>
      <c r="H33" s="131">
        <f t="shared" si="2"/>
        <v>21</v>
      </c>
      <c r="I33" s="190">
        <f t="shared" si="3"/>
        <v>100</v>
      </c>
      <c r="J33" s="145" t="str">
        <f t="shared" si="0"/>
        <v>－</v>
      </c>
      <c r="K33" s="191">
        <f t="shared" si="4"/>
        <v>100</v>
      </c>
    </row>
    <row r="34" spans="1:11" ht="13.5">
      <c r="A34" s="17"/>
      <c r="B34" s="76" t="str">
        <f>+'帳票61_06(1)'!B33</f>
        <v>座間味村</v>
      </c>
      <c r="C34" s="276">
        <f>+'帳票61_06(1)'!DP33</f>
        <v>968</v>
      </c>
      <c r="D34" s="266">
        <f>+'帳票61_06(1)'!DQ33</f>
        <v>0</v>
      </c>
      <c r="E34" s="267">
        <f t="shared" si="1"/>
        <v>968</v>
      </c>
      <c r="F34" s="282">
        <f>+'帳票61_06(1)'!DU33</f>
        <v>968</v>
      </c>
      <c r="G34" s="266">
        <f>+'帳票61_06(1)'!DV33</f>
        <v>0</v>
      </c>
      <c r="H34" s="134">
        <f t="shared" si="2"/>
        <v>968</v>
      </c>
      <c r="I34" s="168">
        <f t="shared" si="3"/>
        <v>100</v>
      </c>
      <c r="J34" s="148" t="str">
        <f t="shared" si="0"/>
        <v>－</v>
      </c>
      <c r="K34" s="170">
        <f t="shared" si="4"/>
        <v>100</v>
      </c>
    </row>
    <row r="35" spans="1:11" ht="13.5">
      <c r="A35" s="17"/>
      <c r="B35" s="77" t="str">
        <f>+'帳票61_06(1)'!B34</f>
        <v>粟国村</v>
      </c>
      <c r="C35" s="271">
        <f>+'帳票61_06(1)'!DP34</f>
        <v>511</v>
      </c>
      <c r="D35" s="278">
        <f>+'帳票61_06(1)'!DQ34</f>
        <v>0</v>
      </c>
      <c r="E35" s="279">
        <f t="shared" si="1"/>
        <v>511</v>
      </c>
      <c r="F35" s="271">
        <f>+'帳票61_06(1)'!DU34</f>
        <v>511</v>
      </c>
      <c r="G35" s="268">
        <f>+'帳票61_06(1)'!DV34</f>
        <v>0</v>
      </c>
      <c r="H35" s="137">
        <f t="shared" si="2"/>
        <v>511</v>
      </c>
      <c r="I35" s="192">
        <f t="shared" si="3"/>
        <v>100</v>
      </c>
      <c r="J35" s="151" t="str">
        <f t="shared" si="0"/>
        <v>－</v>
      </c>
      <c r="K35" s="193">
        <f t="shared" si="4"/>
        <v>100</v>
      </c>
    </row>
    <row r="36" spans="1:11" ht="13.5">
      <c r="A36" s="17"/>
      <c r="B36" s="75" t="str">
        <f>+'帳票61_06(1)'!B35</f>
        <v>渡名喜村</v>
      </c>
      <c r="C36" s="274">
        <f>+'帳票61_06(1)'!DP35</f>
        <v>0</v>
      </c>
      <c r="D36" s="264">
        <f>+'帳票61_06(1)'!DQ35</f>
        <v>0</v>
      </c>
      <c r="E36" s="265">
        <f t="shared" si="1"/>
        <v>0</v>
      </c>
      <c r="F36" s="281">
        <f>+'帳票61_06(1)'!DU35</f>
        <v>0</v>
      </c>
      <c r="G36" s="264">
        <f>+'帳票61_06(1)'!DV35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4"/>
        <v>－</v>
      </c>
    </row>
    <row r="37" spans="1:11" ht="13.5">
      <c r="A37" s="17"/>
      <c r="B37" s="75" t="str">
        <f>+'帳票61_06(1)'!B36</f>
        <v>南大東村</v>
      </c>
      <c r="C37" s="274">
        <f>+'帳票61_06(1)'!DP36</f>
        <v>13824</v>
      </c>
      <c r="D37" s="264">
        <f>+'帳票61_06(1)'!DQ36</f>
        <v>0</v>
      </c>
      <c r="E37" s="265">
        <f t="shared" si="1"/>
        <v>13824</v>
      </c>
      <c r="F37" s="281">
        <f>+'帳票61_06(1)'!DU36</f>
        <v>13824</v>
      </c>
      <c r="G37" s="264">
        <f>+'帳票61_06(1)'!DV36</f>
        <v>0</v>
      </c>
      <c r="H37" s="131">
        <f t="shared" si="2"/>
        <v>13824</v>
      </c>
      <c r="I37" s="190">
        <f t="shared" si="3"/>
        <v>100</v>
      </c>
      <c r="J37" s="145" t="str">
        <f aca="true" t="shared" si="5" ref="J37:J48">IF(D37=0,"－",(G37/D37)*100)</f>
        <v>－</v>
      </c>
      <c r="K37" s="191">
        <f t="shared" si="4"/>
        <v>100</v>
      </c>
    </row>
    <row r="38" spans="1:11" ht="13.5">
      <c r="A38" s="17"/>
      <c r="B38" s="75" t="str">
        <f>+'帳票61_06(1)'!B37</f>
        <v>北大東村</v>
      </c>
      <c r="C38" s="274">
        <f>+'帳票61_06(1)'!DP37</f>
        <v>13910</v>
      </c>
      <c r="D38" s="264">
        <f>+'帳票61_06(1)'!DQ37</f>
        <v>0</v>
      </c>
      <c r="E38" s="265">
        <f t="shared" si="1"/>
        <v>13910</v>
      </c>
      <c r="F38" s="281">
        <f>+'帳票61_06(1)'!DU37</f>
        <v>13910</v>
      </c>
      <c r="G38" s="264">
        <f>+'帳票61_06(1)'!DV37</f>
        <v>0</v>
      </c>
      <c r="H38" s="131">
        <f t="shared" si="2"/>
        <v>13910</v>
      </c>
      <c r="I38" s="190">
        <f t="shared" si="3"/>
        <v>100</v>
      </c>
      <c r="J38" s="145" t="str">
        <f t="shared" si="5"/>
        <v>－</v>
      </c>
      <c r="K38" s="191">
        <f t="shared" si="4"/>
        <v>100</v>
      </c>
    </row>
    <row r="39" spans="1:11" ht="13.5">
      <c r="A39" s="17"/>
      <c r="B39" s="76" t="str">
        <f>+'帳票61_06(1)'!B38</f>
        <v>伊平屋村</v>
      </c>
      <c r="C39" s="276">
        <f>+'帳票61_06(1)'!DP38</f>
        <v>28</v>
      </c>
      <c r="D39" s="266">
        <f>+'帳票61_06(1)'!DQ38</f>
        <v>0</v>
      </c>
      <c r="E39" s="267">
        <f t="shared" si="1"/>
        <v>28</v>
      </c>
      <c r="F39" s="282">
        <f>+'帳票61_06(1)'!DU38</f>
        <v>28</v>
      </c>
      <c r="G39" s="266">
        <f>+'帳票61_06(1)'!DV38</f>
        <v>0</v>
      </c>
      <c r="H39" s="134">
        <f t="shared" si="2"/>
        <v>28</v>
      </c>
      <c r="I39" s="168">
        <f t="shared" si="3"/>
        <v>100</v>
      </c>
      <c r="J39" s="148" t="str">
        <f t="shared" si="5"/>
        <v>－</v>
      </c>
      <c r="K39" s="170">
        <f t="shared" si="4"/>
        <v>100</v>
      </c>
    </row>
    <row r="40" spans="1:11" ht="13.5">
      <c r="A40" s="17"/>
      <c r="B40" s="77" t="str">
        <f>+'帳票61_06(1)'!B39</f>
        <v>伊是名村</v>
      </c>
      <c r="C40" s="271">
        <f>+'帳票61_06(1)'!DP39</f>
        <v>38</v>
      </c>
      <c r="D40" s="278">
        <f>+'帳票61_06(1)'!DQ39</f>
        <v>0</v>
      </c>
      <c r="E40" s="279">
        <f t="shared" si="1"/>
        <v>38</v>
      </c>
      <c r="F40" s="271">
        <f>+'帳票61_06(1)'!DU39</f>
        <v>38</v>
      </c>
      <c r="G40" s="283">
        <f>+'帳票61_06(1)'!DV39</f>
        <v>0</v>
      </c>
      <c r="H40" s="137">
        <f t="shared" si="2"/>
        <v>38</v>
      </c>
      <c r="I40" s="192">
        <f t="shared" si="3"/>
        <v>100</v>
      </c>
      <c r="J40" s="151" t="str">
        <f t="shared" si="5"/>
        <v>－</v>
      </c>
      <c r="K40" s="193">
        <f t="shared" si="4"/>
        <v>100</v>
      </c>
    </row>
    <row r="41" spans="1:11" ht="13.5">
      <c r="A41" s="17"/>
      <c r="B41" s="75" t="str">
        <f>+'帳票61_06(1)'!B40</f>
        <v>久米島町</v>
      </c>
      <c r="C41" s="274">
        <f>+'帳票61_06(1)'!DP40</f>
        <v>26721</v>
      </c>
      <c r="D41" s="264">
        <f>+'帳票61_06(1)'!DQ40</f>
        <v>0</v>
      </c>
      <c r="E41" s="265">
        <f t="shared" si="1"/>
        <v>26721</v>
      </c>
      <c r="F41" s="275">
        <f>+'帳票61_06(1)'!DU40</f>
        <v>26721</v>
      </c>
      <c r="G41" s="264">
        <f>+'帳票61_06(1)'!DV40</f>
        <v>0</v>
      </c>
      <c r="H41" s="131">
        <f t="shared" si="2"/>
        <v>26721</v>
      </c>
      <c r="I41" s="190">
        <f t="shared" si="3"/>
        <v>100</v>
      </c>
      <c r="J41" s="145" t="str">
        <f t="shared" si="5"/>
        <v>－</v>
      </c>
      <c r="K41" s="191">
        <f t="shared" si="4"/>
        <v>100</v>
      </c>
    </row>
    <row r="42" spans="1:11" ht="13.5">
      <c r="A42" s="17"/>
      <c r="B42" s="75" t="str">
        <f>+'帳票61_06(1)'!B41</f>
        <v>八重瀬町</v>
      </c>
      <c r="C42" s="274">
        <f>+'帳票61_06(1)'!DP41</f>
        <v>13710</v>
      </c>
      <c r="D42" s="264">
        <f>+'帳票61_06(1)'!DQ41</f>
        <v>0</v>
      </c>
      <c r="E42" s="265">
        <f t="shared" si="1"/>
        <v>13710</v>
      </c>
      <c r="F42" s="275">
        <f>+'帳票61_06(1)'!DU41</f>
        <v>13710</v>
      </c>
      <c r="G42" s="264">
        <f>+'帳票61_06(1)'!DV41</f>
        <v>0</v>
      </c>
      <c r="H42" s="131">
        <f t="shared" si="2"/>
        <v>13710</v>
      </c>
      <c r="I42" s="190">
        <f t="shared" si="3"/>
        <v>100</v>
      </c>
      <c r="J42" s="145" t="str">
        <f t="shared" si="5"/>
        <v>－</v>
      </c>
      <c r="K42" s="191">
        <f t="shared" si="4"/>
        <v>100</v>
      </c>
    </row>
    <row r="43" spans="1:11" ht="13.5">
      <c r="A43" s="17"/>
      <c r="B43" s="75" t="str">
        <f>+'帳票61_06(1)'!B42</f>
        <v>多良間村</v>
      </c>
      <c r="C43" s="274">
        <f>+'帳票61_06(1)'!DP42</f>
        <v>8868</v>
      </c>
      <c r="D43" s="264">
        <f>+'帳票61_06(1)'!DQ42</f>
        <v>0</v>
      </c>
      <c r="E43" s="265">
        <f t="shared" si="1"/>
        <v>8868</v>
      </c>
      <c r="F43" s="275">
        <f>+'帳票61_06(1)'!DU42</f>
        <v>8868</v>
      </c>
      <c r="G43" s="264">
        <f>+'帳票61_06(1)'!DV42</f>
        <v>0</v>
      </c>
      <c r="H43" s="131">
        <f t="shared" si="2"/>
        <v>8868</v>
      </c>
      <c r="I43" s="190">
        <f t="shared" si="3"/>
        <v>100</v>
      </c>
      <c r="J43" s="145" t="str">
        <f t="shared" si="5"/>
        <v>－</v>
      </c>
      <c r="K43" s="191">
        <f t="shared" si="4"/>
        <v>100</v>
      </c>
    </row>
    <row r="44" spans="1:11" ht="13.5">
      <c r="A44" s="17"/>
      <c r="B44" s="76" t="str">
        <f>+'帳票61_06(1)'!B43</f>
        <v>竹富町</v>
      </c>
      <c r="C44" s="276">
        <f>+'帳票61_06(1)'!DP43</f>
        <v>18691</v>
      </c>
      <c r="D44" s="266">
        <f>+'帳票61_06(1)'!DQ43</f>
        <v>0</v>
      </c>
      <c r="E44" s="267">
        <f t="shared" si="1"/>
        <v>18691</v>
      </c>
      <c r="F44" s="277">
        <f>+'帳票61_06(1)'!DU43</f>
        <v>18691</v>
      </c>
      <c r="G44" s="266">
        <f>+'帳票61_06(1)'!DV43</f>
        <v>0</v>
      </c>
      <c r="H44" s="134">
        <f t="shared" si="2"/>
        <v>18691</v>
      </c>
      <c r="I44" s="168">
        <f t="shared" si="3"/>
        <v>100</v>
      </c>
      <c r="J44" s="148" t="str">
        <f t="shared" si="5"/>
        <v>－</v>
      </c>
      <c r="K44" s="169">
        <f t="shared" si="4"/>
        <v>100</v>
      </c>
    </row>
    <row r="45" spans="1:11" ht="14.25" thickBot="1">
      <c r="A45" s="17"/>
      <c r="B45" s="77" t="str">
        <f>+'帳票61_06(1)'!B44</f>
        <v>与那国町</v>
      </c>
      <c r="C45" s="271">
        <f>+'帳票61_06(1)'!DP44</f>
        <v>14231</v>
      </c>
      <c r="D45" s="269">
        <f>+'帳票61_06(1)'!DQ44</f>
        <v>0</v>
      </c>
      <c r="E45" s="270">
        <f t="shared" si="1"/>
        <v>14231</v>
      </c>
      <c r="F45" s="271">
        <f>+'帳票61_06(1)'!DU44</f>
        <v>14231</v>
      </c>
      <c r="G45" s="269">
        <f>+'帳票61_06(1)'!DV44</f>
        <v>0</v>
      </c>
      <c r="H45" s="137">
        <f t="shared" si="2"/>
        <v>14231</v>
      </c>
      <c r="I45" s="192">
        <f t="shared" si="3"/>
        <v>100</v>
      </c>
      <c r="J45" s="151" t="str">
        <f t="shared" si="5"/>
        <v>－</v>
      </c>
      <c r="K45" s="193">
        <f t="shared" si="4"/>
        <v>100</v>
      </c>
    </row>
    <row r="46" spans="1:11" ht="14.25" thickTop="1">
      <c r="A46" s="19"/>
      <c r="B46" s="79" t="s">
        <v>65</v>
      </c>
      <c r="C46" s="173">
        <f aca="true" t="shared" si="6" ref="C46:H46">SUM(C5:C15)</f>
        <v>1507658</v>
      </c>
      <c r="D46" s="174">
        <f t="shared" si="6"/>
        <v>0</v>
      </c>
      <c r="E46" s="175">
        <f t="shared" si="6"/>
        <v>1507658</v>
      </c>
      <c r="F46" s="173">
        <f t="shared" si="6"/>
        <v>1507658</v>
      </c>
      <c r="G46" s="174">
        <f t="shared" si="6"/>
        <v>0</v>
      </c>
      <c r="H46" s="175">
        <f t="shared" si="6"/>
        <v>1507658</v>
      </c>
      <c r="I46" s="238">
        <f t="shared" si="3"/>
        <v>100</v>
      </c>
      <c r="J46" s="177" t="str">
        <f t="shared" si="5"/>
        <v>－</v>
      </c>
      <c r="K46" s="241">
        <f t="shared" si="4"/>
        <v>100</v>
      </c>
    </row>
    <row r="47" spans="1:11" ht="14.25" thickBot="1">
      <c r="A47" s="19"/>
      <c r="B47" s="80" t="s">
        <v>66</v>
      </c>
      <c r="C47" s="138">
        <f aca="true" t="shared" si="7" ref="C47:H47">SUM(C16:C45)</f>
        <v>835885</v>
      </c>
      <c r="D47" s="139">
        <f t="shared" si="7"/>
        <v>0</v>
      </c>
      <c r="E47" s="140">
        <f t="shared" si="7"/>
        <v>835885</v>
      </c>
      <c r="F47" s="138">
        <f t="shared" si="7"/>
        <v>835885</v>
      </c>
      <c r="G47" s="139">
        <f t="shared" si="7"/>
        <v>0</v>
      </c>
      <c r="H47" s="140">
        <f t="shared" si="7"/>
        <v>835885</v>
      </c>
      <c r="I47" s="194">
        <f t="shared" si="3"/>
        <v>100</v>
      </c>
      <c r="J47" s="167" t="str">
        <f t="shared" si="5"/>
        <v>－</v>
      </c>
      <c r="K47" s="195">
        <f t="shared" si="4"/>
        <v>100</v>
      </c>
    </row>
    <row r="48" spans="2:11" ht="14.25" thickBot="1">
      <c r="B48" s="82" t="s">
        <v>130</v>
      </c>
      <c r="C48" s="156">
        <f aca="true" t="shared" si="8" ref="C48:H48">SUM(C46:C47)</f>
        <v>2343543</v>
      </c>
      <c r="D48" s="157">
        <f t="shared" si="8"/>
        <v>0</v>
      </c>
      <c r="E48" s="158">
        <f t="shared" si="8"/>
        <v>2343543</v>
      </c>
      <c r="F48" s="156">
        <f t="shared" si="8"/>
        <v>2343543</v>
      </c>
      <c r="G48" s="157">
        <f t="shared" si="8"/>
        <v>0</v>
      </c>
      <c r="H48" s="158">
        <f t="shared" si="8"/>
        <v>2343543</v>
      </c>
      <c r="I48" s="221">
        <f t="shared" si="3"/>
        <v>100</v>
      </c>
      <c r="J48" s="172" t="str">
        <f t="shared" si="5"/>
        <v>－</v>
      </c>
      <c r="K48" s="222">
        <f t="shared" si="4"/>
        <v>100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10" t="s">
        <v>75</v>
      </c>
      <c r="I1" s="2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4" t="str">
        <f>+'帳票61_06(1)'!B4</f>
        <v>那覇市</v>
      </c>
      <c r="C5" s="161">
        <f>+'帳票61_06(1)'!EH4</f>
        <v>0</v>
      </c>
      <c r="D5" s="162">
        <f>+'帳票61_06(1)'!EI4</f>
        <v>0</v>
      </c>
      <c r="E5" s="163">
        <f>SUM(C5:D5)</f>
        <v>0</v>
      </c>
      <c r="F5" s="161">
        <f>+'帳票61_06(1)'!EM4</f>
        <v>0</v>
      </c>
      <c r="G5" s="162">
        <f>+'帳票61_06(1)'!EN4</f>
        <v>0</v>
      </c>
      <c r="H5" s="163">
        <f>SUM(F5:G5)</f>
        <v>0</v>
      </c>
      <c r="I5" s="237" t="str">
        <f>IF(C5=0,"－",(F5/C5)*100)</f>
        <v>－</v>
      </c>
      <c r="J5" s="165" t="str">
        <f aca="true" t="shared" si="0" ref="J5:K36">IF(D5=0,"－",(G5/D5)*100)</f>
        <v>－</v>
      </c>
      <c r="K5" s="240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+'帳票61_06(1)'!EH5</f>
        <v>0</v>
      </c>
      <c r="D6" s="130">
        <f>+'帳票61_06(1)'!EI5</f>
        <v>0</v>
      </c>
      <c r="E6" s="131">
        <f aca="true" t="shared" si="1" ref="E6:E45">SUM(C6:D6)</f>
        <v>0</v>
      </c>
      <c r="F6" s="129">
        <f>+'帳票61_06(1)'!EM5</f>
        <v>0</v>
      </c>
      <c r="G6" s="130">
        <f>+'帳票61_06(1)'!EN5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+'帳票61_06(1)'!EH6</f>
        <v>0</v>
      </c>
      <c r="D7" s="130">
        <f>+'帳票61_06(1)'!EI6</f>
        <v>0</v>
      </c>
      <c r="E7" s="131">
        <f t="shared" si="1"/>
        <v>0</v>
      </c>
      <c r="F7" s="129">
        <f>+'帳票61_06(1)'!EM6</f>
        <v>0</v>
      </c>
      <c r="G7" s="130">
        <f>+'帳票61_06(1)'!EN6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+'帳票61_06(1)'!EH7</f>
        <v>0</v>
      </c>
      <c r="D8" s="130">
        <f>+'帳票61_06(1)'!EI7</f>
        <v>0</v>
      </c>
      <c r="E8" s="131">
        <f t="shared" si="1"/>
        <v>0</v>
      </c>
      <c r="F8" s="129">
        <f>+'帳票61_06(1)'!EM7</f>
        <v>0</v>
      </c>
      <c r="G8" s="130">
        <f>+'帳票61_06(1)'!EN7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+'帳票61_06(1)'!EH8</f>
        <v>0</v>
      </c>
      <c r="D9" s="133">
        <f>+'帳票61_06(1)'!EI8</f>
        <v>0</v>
      </c>
      <c r="E9" s="134">
        <f t="shared" si="1"/>
        <v>0</v>
      </c>
      <c r="F9" s="132">
        <f>+'帳票61_06(1)'!EM8</f>
        <v>0</v>
      </c>
      <c r="G9" s="133">
        <f>+'帳票61_06(1)'!EN8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+'帳票61_06(1)'!EH9</f>
        <v>0</v>
      </c>
      <c r="D10" s="136">
        <f>+'帳票61_06(1)'!EI9</f>
        <v>0</v>
      </c>
      <c r="E10" s="137">
        <f t="shared" si="1"/>
        <v>0</v>
      </c>
      <c r="F10" s="135">
        <f>+'帳票61_06(1)'!EM9</f>
        <v>0</v>
      </c>
      <c r="G10" s="136">
        <f>+'帳票61_06(1)'!EN9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+'帳票61_06(1)'!EH10</f>
        <v>0</v>
      </c>
      <c r="D11" s="130">
        <f>+'帳票61_06(1)'!EI10</f>
        <v>0</v>
      </c>
      <c r="E11" s="131">
        <f t="shared" si="1"/>
        <v>0</v>
      </c>
      <c r="F11" s="129">
        <f>+'帳票61_06(1)'!EM10</f>
        <v>0</v>
      </c>
      <c r="G11" s="130">
        <f>+'帳票61_06(1)'!EN10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+'帳票61_06(1)'!EH11</f>
        <v>0</v>
      </c>
      <c r="D12" s="130">
        <f>+'帳票61_06(1)'!EI11</f>
        <v>0</v>
      </c>
      <c r="E12" s="131">
        <f t="shared" si="1"/>
        <v>0</v>
      </c>
      <c r="F12" s="129">
        <f>+'帳票61_06(1)'!EM11</f>
        <v>0</v>
      </c>
      <c r="G12" s="130">
        <f>+'帳票61_06(1)'!EN11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+'帳票61_06(1)'!EH12</f>
        <v>0</v>
      </c>
      <c r="D13" s="130">
        <f>+'帳票61_06(1)'!EI12</f>
        <v>0</v>
      </c>
      <c r="E13" s="131">
        <f t="shared" si="1"/>
        <v>0</v>
      </c>
      <c r="F13" s="129">
        <f>+'帳票61_06(1)'!EM12</f>
        <v>0</v>
      </c>
      <c r="G13" s="130">
        <f>+'帳票61_06(1)'!EN12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+'帳票61_06(1)'!EH13</f>
        <v>0</v>
      </c>
      <c r="D14" s="133">
        <f>+'帳票61_06(1)'!EI13</f>
        <v>0</v>
      </c>
      <c r="E14" s="134">
        <f t="shared" si="1"/>
        <v>0</v>
      </c>
      <c r="F14" s="132">
        <f>+'帳票61_06(1)'!EM13</f>
        <v>0</v>
      </c>
      <c r="G14" s="133">
        <f>+'帳票61_06(1)'!EN13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+'帳票61_06(1)'!EH14</f>
        <v>0</v>
      </c>
      <c r="D15" s="136">
        <f>+'帳票61_06(1)'!EI14</f>
        <v>0</v>
      </c>
      <c r="E15" s="137">
        <f t="shared" si="1"/>
        <v>0</v>
      </c>
      <c r="F15" s="135">
        <f>+'帳票61_06(1)'!EM14</f>
        <v>0</v>
      </c>
      <c r="G15" s="136">
        <f>+'帳票61_06(1)'!EN14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+'帳票61_06(1)'!EH15</f>
        <v>0</v>
      </c>
      <c r="D16" s="127">
        <f>+'帳票61_06(1)'!EI15</f>
        <v>0</v>
      </c>
      <c r="E16" s="128">
        <f t="shared" si="1"/>
        <v>0</v>
      </c>
      <c r="F16" s="126">
        <f>+'帳票61_06(1)'!EM15</f>
        <v>0</v>
      </c>
      <c r="G16" s="127">
        <f>+'帳票61_06(1)'!EN15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+'帳票61_06(1)'!EH16</f>
        <v>0</v>
      </c>
      <c r="D17" s="130">
        <f>+'帳票61_06(1)'!EI16</f>
        <v>0</v>
      </c>
      <c r="E17" s="131">
        <f t="shared" si="1"/>
        <v>0</v>
      </c>
      <c r="F17" s="129">
        <f>+'帳票61_06(1)'!EM16</f>
        <v>0</v>
      </c>
      <c r="G17" s="130">
        <f>+'帳票61_06(1)'!EN16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+'帳票61_06(1)'!EH17</f>
        <v>0</v>
      </c>
      <c r="D18" s="130">
        <f>+'帳票61_06(1)'!EI17</f>
        <v>0</v>
      </c>
      <c r="E18" s="131">
        <f t="shared" si="1"/>
        <v>0</v>
      </c>
      <c r="F18" s="129">
        <f>+'帳票61_06(1)'!EM17</f>
        <v>0</v>
      </c>
      <c r="G18" s="130">
        <f>+'帳票61_06(1)'!EN17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+'帳票61_06(1)'!EH18</f>
        <v>0</v>
      </c>
      <c r="D19" s="133">
        <f>+'帳票61_06(1)'!EI18</f>
        <v>0</v>
      </c>
      <c r="E19" s="134">
        <f t="shared" si="1"/>
        <v>0</v>
      </c>
      <c r="F19" s="132">
        <f>+'帳票61_06(1)'!EM18</f>
        <v>0</v>
      </c>
      <c r="G19" s="133">
        <f>+'帳票61_06(1)'!EN18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+'帳票61_06(1)'!EH19</f>
        <v>0</v>
      </c>
      <c r="D20" s="136">
        <f>+'帳票61_06(1)'!EI19</f>
        <v>0</v>
      </c>
      <c r="E20" s="137">
        <f t="shared" si="1"/>
        <v>0</v>
      </c>
      <c r="F20" s="135">
        <f>+'帳票61_06(1)'!EM19</f>
        <v>0</v>
      </c>
      <c r="G20" s="136">
        <f>+'帳票61_06(1)'!EN19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+'帳票61_06(1)'!EH20</f>
        <v>0</v>
      </c>
      <c r="D21" s="130">
        <f>+'帳票61_06(1)'!EI20</f>
        <v>0</v>
      </c>
      <c r="E21" s="131">
        <f t="shared" si="1"/>
        <v>0</v>
      </c>
      <c r="F21" s="129">
        <f>+'帳票61_06(1)'!EM20</f>
        <v>0</v>
      </c>
      <c r="G21" s="130">
        <f>+'帳票61_06(1)'!EN20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+'帳票61_06(1)'!EH21</f>
        <v>0</v>
      </c>
      <c r="D22" s="130">
        <f>+'帳票61_06(1)'!EI21</f>
        <v>0</v>
      </c>
      <c r="E22" s="131">
        <f t="shared" si="1"/>
        <v>0</v>
      </c>
      <c r="F22" s="129">
        <f>+'帳票61_06(1)'!EM21</f>
        <v>0</v>
      </c>
      <c r="G22" s="130">
        <f>+'帳票61_06(1)'!EN21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+'帳票61_06(1)'!EH22</f>
        <v>0</v>
      </c>
      <c r="D23" s="130">
        <f>+'帳票61_06(1)'!EI22</f>
        <v>0</v>
      </c>
      <c r="E23" s="131">
        <f t="shared" si="1"/>
        <v>0</v>
      </c>
      <c r="F23" s="129">
        <f>+'帳票61_06(1)'!EM22</f>
        <v>0</v>
      </c>
      <c r="G23" s="130">
        <f>+'帳票61_06(1)'!EN22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+'帳票61_06(1)'!EH23</f>
        <v>0</v>
      </c>
      <c r="D24" s="133">
        <f>+'帳票61_06(1)'!EI23</f>
        <v>0</v>
      </c>
      <c r="E24" s="134">
        <f t="shared" si="1"/>
        <v>0</v>
      </c>
      <c r="F24" s="132">
        <f>+'帳票61_06(1)'!EM23</f>
        <v>0</v>
      </c>
      <c r="G24" s="133">
        <f>+'帳票61_06(1)'!EN23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+'帳票61_06(1)'!EH24</f>
        <v>0</v>
      </c>
      <c r="D25" s="136">
        <f>+'帳票61_06(1)'!EI24</f>
        <v>0</v>
      </c>
      <c r="E25" s="137">
        <f t="shared" si="1"/>
        <v>0</v>
      </c>
      <c r="F25" s="135">
        <f>+'帳票61_06(1)'!EM24</f>
        <v>0</v>
      </c>
      <c r="G25" s="136">
        <f>+'帳票61_06(1)'!EN24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+'帳票61_06(1)'!EH25</f>
        <v>0</v>
      </c>
      <c r="D26" s="130">
        <f>+'帳票61_06(1)'!EI25</f>
        <v>0</v>
      </c>
      <c r="E26" s="131">
        <f t="shared" si="1"/>
        <v>0</v>
      </c>
      <c r="F26" s="129">
        <f>+'帳票61_06(1)'!EM25</f>
        <v>0</v>
      </c>
      <c r="G26" s="130">
        <f>+'帳票61_06(1)'!EN25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+'帳票61_06(1)'!EH26</f>
        <v>0</v>
      </c>
      <c r="D27" s="130">
        <f>+'帳票61_06(1)'!EI26</f>
        <v>0</v>
      </c>
      <c r="E27" s="131">
        <f t="shared" si="1"/>
        <v>0</v>
      </c>
      <c r="F27" s="129">
        <f>+'帳票61_06(1)'!EM26</f>
        <v>0</v>
      </c>
      <c r="G27" s="130">
        <f>+'帳票61_06(1)'!EN26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+'帳票61_06(1)'!EH27</f>
        <v>0</v>
      </c>
      <c r="D28" s="130">
        <f>+'帳票61_06(1)'!EI27</f>
        <v>0</v>
      </c>
      <c r="E28" s="131">
        <f t="shared" si="1"/>
        <v>0</v>
      </c>
      <c r="F28" s="129">
        <f>+'帳票61_06(1)'!EM27</f>
        <v>0</v>
      </c>
      <c r="G28" s="130">
        <f>+'帳票61_06(1)'!EN27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+'帳票61_06(1)'!EH28</f>
        <v>0</v>
      </c>
      <c r="D29" s="133">
        <f>+'帳票61_06(1)'!EI28</f>
        <v>0</v>
      </c>
      <c r="E29" s="134">
        <f t="shared" si="1"/>
        <v>0</v>
      </c>
      <c r="F29" s="132">
        <f>+'帳票61_06(1)'!EM28</f>
        <v>0</v>
      </c>
      <c r="G29" s="133">
        <f>+'帳票61_06(1)'!EN28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+'帳票61_06(1)'!EH29</f>
        <v>0</v>
      </c>
      <c r="D30" s="136">
        <f>+'帳票61_06(1)'!EI29</f>
        <v>0</v>
      </c>
      <c r="E30" s="137">
        <f t="shared" si="1"/>
        <v>0</v>
      </c>
      <c r="F30" s="135">
        <f>+'帳票61_06(1)'!EM29</f>
        <v>0</v>
      </c>
      <c r="G30" s="136">
        <f>+'帳票61_06(1)'!EN29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+'帳票61_06(1)'!EH30</f>
        <v>0</v>
      </c>
      <c r="D31" s="130">
        <f>+'帳票61_06(1)'!EI30</f>
        <v>0</v>
      </c>
      <c r="E31" s="131">
        <f t="shared" si="1"/>
        <v>0</v>
      </c>
      <c r="F31" s="129">
        <f>+'帳票61_06(1)'!EM30</f>
        <v>0</v>
      </c>
      <c r="G31" s="130">
        <f>+'帳票61_06(1)'!EN30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+'帳票61_06(1)'!EH31</f>
        <v>0</v>
      </c>
      <c r="D32" s="130">
        <f>+'帳票61_06(1)'!EI31</f>
        <v>0</v>
      </c>
      <c r="E32" s="131">
        <f t="shared" si="1"/>
        <v>0</v>
      </c>
      <c r="F32" s="129">
        <f>+'帳票61_06(1)'!EM31</f>
        <v>0</v>
      </c>
      <c r="G32" s="130">
        <f>+'帳票61_06(1)'!EN31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+'帳票61_06(1)'!EH32</f>
        <v>0</v>
      </c>
      <c r="D33" s="130">
        <f>+'帳票61_06(1)'!EI32</f>
        <v>0</v>
      </c>
      <c r="E33" s="131">
        <f t="shared" si="1"/>
        <v>0</v>
      </c>
      <c r="F33" s="129">
        <f>+'帳票61_06(1)'!EM32</f>
        <v>0</v>
      </c>
      <c r="G33" s="130">
        <f>+'帳票61_06(1)'!EN32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+'帳票61_06(1)'!EH33</f>
        <v>0</v>
      </c>
      <c r="D34" s="133">
        <f>+'帳票61_06(1)'!EI33</f>
        <v>0</v>
      </c>
      <c r="E34" s="134">
        <f t="shared" si="1"/>
        <v>0</v>
      </c>
      <c r="F34" s="132">
        <f>+'帳票61_06(1)'!EM33</f>
        <v>0</v>
      </c>
      <c r="G34" s="133">
        <f>+'帳票61_06(1)'!EN33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+'帳票61_06(1)'!EH34</f>
        <v>0</v>
      </c>
      <c r="D35" s="136">
        <f>+'帳票61_06(1)'!EI34</f>
        <v>0</v>
      </c>
      <c r="E35" s="137">
        <f t="shared" si="1"/>
        <v>0</v>
      </c>
      <c r="F35" s="135">
        <f>+'帳票61_06(1)'!EM34</f>
        <v>0</v>
      </c>
      <c r="G35" s="136">
        <f>+'帳票61_06(1)'!EN34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+'帳票61_06(1)'!EH35</f>
        <v>0</v>
      </c>
      <c r="D36" s="130">
        <f>+'帳票61_06(1)'!EI35</f>
        <v>0</v>
      </c>
      <c r="E36" s="131">
        <f t="shared" si="1"/>
        <v>0</v>
      </c>
      <c r="F36" s="129">
        <f>+'帳票61_06(1)'!EM35</f>
        <v>0</v>
      </c>
      <c r="G36" s="130">
        <f>+'帳票61_06(1)'!EN35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+'帳票61_06(1)'!EH36</f>
        <v>0</v>
      </c>
      <c r="D37" s="130">
        <f>+'帳票61_06(1)'!EI36</f>
        <v>0</v>
      </c>
      <c r="E37" s="131">
        <f t="shared" si="1"/>
        <v>0</v>
      </c>
      <c r="F37" s="129">
        <f>+'帳票61_06(1)'!EM36</f>
        <v>0</v>
      </c>
      <c r="G37" s="130">
        <f>+'帳票61_06(1)'!EN36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+'帳票61_06(1)'!EH37</f>
        <v>0</v>
      </c>
      <c r="D38" s="130">
        <f>+'帳票61_06(1)'!EI37</f>
        <v>0</v>
      </c>
      <c r="E38" s="131">
        <f t="shared" si="1"/>
        <v>0</v>
      </c>
      <c r="F38" s="129">
        <f>+'帳票61_06(1)'!EM37</f>
        <v>0</v>
      </c>
      <c r="G38" s="130">
        <f>+'帳票61_06(1)'!EN37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+'帳票61_06(1)'!EH38</f>
        <v>0</v>
      </c>
      <c r="D39" s="133">
        <f>+'帳票61_06(1)'!EI38</f>
        <v>0</v>
      </c>
      <c r="E39" s="134">
        <f t="shared" si="1"/>
        <v>0</v>
      </c>
      <c r="F39" s="132">
        <f>+'帳票61_06(1)'!EM38</f>
        <v>0</v>
      </c>
      <c r="G39" s="133">
        <f>+'帳票61_06(1)'!EN38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+'帳票61_06(1)'!EH39</f>
        <v>0</v>
      </c>
      <c r="D40" s="136">
        <f>+'帳票61_06(1)'!EI39</f>
        <v>0</v>
      </c>
      <c r="E40" s="137">
        <f t="shared" si="1"/>
        <v>0</v>
      </c>
      <c r="F40" s="135">
        <f>+'帳票61_06(1)'!EM39</f>
        <v>0</v>
      </c>
      <c r="G40" s="136">
        <f>+'帳票61_06(1)'!EN39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+'帳票61_06(1)'!EH40</f>
        <v>0</v>
      </c>
      <c r="D41" s="130">
        <f>+'帳票61_06(1)'!EI40</f>
        <v>0</v>
      </c>
      <c r="E41" s="131">
        <f t="shared" si="1"/>
        <v>0</v>
      </c>
      <c r="F41" s="129">
        <f>+'帳票61_06(1)'!EM40</f>
        <v>0</v>
      </c>
      <c r="G41" s="130">
        <f>+'帳票61_06(1)'!EN40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+'帳票61_06(1)'!EH41</f>
        <v>0</v>
      </c>
      <c r="D42" s="130">
        <f>+'帳票61_06(1)'!EI41</f>
        <v>0</v>
      </c>
      <c r="E42" s="131">
        <f t="shared" si="1"/>
        <v>0</v>
      </c>
      <c r="F42" s="129">
        <f>+'帳票61_06(1)'!EM41</f>
        <v>0</v>
      </c>
      <c r="G42" s="130">
        <f>+'帳票61_06(1)'!EN41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+'帳票61_06(1)'!EH42</f>
        <v>0</v>
      </c>
      <c r="D43" s="130">
        <f>+'帳票61_06(1)'!EI42</f>
        <v>0</v>
      </c>
      <c r="E43" s="131">
        <f t="shared" si="1"/>
        <v>0</v>
      </c>
      <c r="F43" s="129">
        <f>+'帳票61_06(1)'!EM42</f>
        <v>0</v>
      </c>
      <c r="G43" s="130">
        <f>+'帳票61_06(1)'!EN42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+'帳票61_06(1)'!EH43</f>
        <v>0</v>
      </c>
      <c r="D44" s="133">
        <f>+'帳票61_06(1)'!EI43</f>
        <v>0</v>
      </c>
      <c r="E44" s="134">
        <f t="shared" si="1"/>
        <v>0</v>
      </c>
      <c r="F44" s="132">
        <f>+'帳票61_06(1)'!EM43</f>
        <v>0</v>
      </c>
      <c r="G44" s="133">
        <f>+'帳票61_06(1)'!EN43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77" t="str">
        <f>+'帳票61_06(1)'!B44</f>
        <v>与那国町</v>
      </c>
      <c r="C45" s="135">
        <f>+'帳票61_06(1)'!EH44</f>
        <v>0</v>
      </c>
      <c r="D45" s="136">
        <f>+'帳票61_06(1)'!EI44</f>
        <v>0</v>
      </c>
      <c r="E45" s="137">
        <f t="shared" si="1"/>
        <v>0</v>
      </c>
      <c r="F45" s="135">
        <f>+'帳票61_06(1)'!EM44</f>
        <v>0</v>
      </c>
      <c r="G45" s="136">
        <f>+'帳票61_06(1)'!EN44</f>
        <v>0</v>
      </c>
      <c r="H45" s="137">
        <f t="shared" si="2"/>
        <v>0</v>
      </c>
      <c r="I45" s="192" t="str">
        <f t="shared" si="3"/>
        <v>－</v>
      </c>
      <c r="J45" s="151" t="str">
        <f t="shared" si="3"/>
        <v>－</v>
      </c>
      <c r="K45" s="193" t="str">
        <f t="shared" si="3"/>
        <v>－</v>
      </c>
    </row>
    <row r="46" spans="1:11" ht="14.25" thickTop="1">
      <c r="A46" s="19"/>
      <c r="B46" s="79" t="s">
        <v>65</v>
      </c>
      <c r="C46" s="173">
        <f aca="true" t="shared" si="4" ref="C46:H46">SUM(C5:C15)</f>
        <v>0</v>
      </c>
      <c r="D46" s="174">
        <f t="shared" si="4"/>
        <v>0</v>
      </c>
      <c r="E46" s="175">
        <f t="shared" si="4"/>
        <v>0</v>
      </c>
      <c r="F46" s="173">
        <f t="shared" si="4"/>
        <v>0</v>
      </c>
      <c r="G46" s="174">
        <f t="shared" si="4"/>
        <v>0</v>
      </c>
      <c r="H46" s="175">
        <f t="shared" si="4"/>
        <v>0</v>
      </c>
      <c r="I46" s="238" t="str">
        <f t="shared" si="3"/>
        <v>－</v>
      </c>
      <c r="J46" s="177" t="str">
        <f t="shared" si="3"/>
        <v>－</v>
      </c>
      <c r="K46" s="241" t="str">
        <f t="shared" si="3"/>
        <v>－</v>
      </c>
    </row>
    <row r="47" spans="1:11" ht="14.25" thickBot="1">
      <c r="A47" s="19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130</v>
      </c>
      <c r="C48" s="156">
        <f aca="true" t="shared" si="6" ref="C48:H48">SUM(C46:C47)</f>
        <v>0</v>
      </c>
      <c r="D48" s="157">
        <f t="shared" si="6"/>
        <v>0</v>
      </c>
      <c r="E48" s="158">
        <f t="shared" si="6"/>
        <v>0</v>
      </c>
      <c r="F48" s="156">
        <f t="shared" si="6"/>
        <v>0</v>
      </c>
      <c r="G48" s="157">
        <f t="shared" si="6"/>
        <v>0</v>
      </c>
      <c r="H48" s="158">
        <f t="shared" si="6"/>
        <v>0</v>
      </c>
      <c r="I48" s="221" t="str">
        <f t="shared" si="3"/>
        <v>－</v>
      </c>
      <c r="J48" s="172" t="str">
        <f t="shared" si="3"/>
        <v>－</v>
      </c>
      <c r="K48" s="222" t="str">
        <f t="shared" si="3"/>
        <v>－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53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+'帳票61_06(1)'!EQ4</f>
        <v>440105</v>
      </c>
      <c r="D5" s="127">
        <f>+'帳票61_06(1)'!ER4</f>
        <v>53076</v>
      </c>
      <c r="E5" s="128">
        <f>SUM(C5:D5)</f>
        <v>493181</v>
      </c>
      <c r="F5" s="126">
        <f>+'帳票61_06(1)'!EV4</f>
        <v>423077</v>
      </c>
      <c r="G5" s="127">
        <f>+'帳票61_06(1)'!EW4</f>
        <v>17456</v>
      </c>
      <c r="H5" s="128">
        <f>SUM(F5:G5)</f>
        <v>440533</v>
      </c>
      <c r="I5" s="188">
        <f>IF(C5=0,"－",(F5/C5)*100)</f>
        <v>96.13092330239374</v>
      </c>
      <c r="J5" s="142">
        <f aca="true" t="shared" si="0" ref="J5:K36">IF(D5=0,"－",(G5/D5)*100)</f>
        <v>32.88868791921019</v>
      </c>
      <c r="K5" s="189">
        <f>IF(E5=0,"－",(H5/E5)*100)</f>
        <v>89.32481178309789</v>
      </c>
    </row>
    <row r="6" spans="1:11" ht="13.5">
      <c r="A6" s="17"/>
      <c r="B6" s="75" t="str">
        <f>+'帳票61_06(1)'!B5</f>
        <v>宜野湾市</v>
      </c>
      <c r="C6" s="129">
        <f>+'帳票61_06(1)'!EQ5</f>
        <v>211259</v>
      </c>
      <c r="D6" s="130">
        <f>+'帳票61_06(1)'!ER5</f>
        <v>32750</v>
      </c>
      <c r="E6" s="131">
        <f aca="true" t="shared" si="1" ref="E6:E45">SUM(C6:D6)</f>
        <v>244009</v>
      </c>
      <c r="F6" s="129">
        <f>+'帳票61_06(1)'!EV5</f>
        <v>200972</v>
      </c>
      <c r="G6" s="130">
        <f>+'帳票61_06(1)'!EW5</f>
        <v>6768</v>
      </c>
      <c r="H6" s="131">
        <f aca="true" t="shared" si="2" ref="H6:H45">SUM(F6:G6)</f>
        <v>207740</v>
      </c>
      <c r="I6" s="190">
        <f aca="true" t="shared" si="3" ref="I6:K48">IF(C6=0,"－",(F6/C6)*100)</f>
        <v>95.1306216539887</v>
      </c>
      <c r="J6" s="145">
        <f t="shared" si="0"/>
        <v>20.665648854961834</v>
      </c>
      <c r="K6" s="191">
        <f t="shared" si="0"/>
        <v>85.13620399247569</v>
      </c>
    </row>
    <row r="7" spans="1:11" ht="13.5">
      <c r="A7" s="17"/>
      <c r="B7" s="75" t="str">
        <f>+'帳票61_06(1)'!B6</f>
        <v>石垣市</v>
      </c>
      <c r="C7" s="129">
        <f>+'帳票61_06(1)'!EQ6</f>
        <v>115803</v>
      </c>
      <c r="D7" s="130">
        <f>+'帳票61_06(1)'!ER6</f>
        <v>20624</v>
      </c>
      <c r="E7" s="131">
        <f t="shared" si="1"/>
        <v>136427</v>
      </c>
      <c r="F7" s="129">
        <f>+'帳票61_06(1)'!EV6</f>
        <v>107609</v>
      </c>
      <c r="G7" s="130">
        <f>+'帳票61_06(1)'!EW6</f>
        <v>6057</v>
      </c>
      <c r="H7" s="131">
        <f t="shared" si="2"/>
        <v>113666</v>
      </c>
      <c r="I7" s="190">
        <f t="shared" si="3"/>
        <v>92.92419021959707</v>
      </c>
      <c r="J7" s="145">
        <f t="shared" si="0"/>
        <v>29.368696664080684</v>
      </c>
      <c r="K7" s="191">
        <f t="shared" si="0"/>
        <v>83.31635233494836</v>
      </c>
    </row>
    <row r="8" spans="1:11" ht="13.5">
      <c r="A8" s="17"/>
      <c r="B8" s="75" t="str">
        <f>+'帳票61_06(1)'!B7</f>
        <v>浦添市</v>
      </c>
      <c r="C8" s="129">
        <f>+'帳票61_06(1)'!EQ7</f>
        <v>250432</v>
      </c>
      <c r="D8" s="130">
        <f>+'帳票61_06(1)'!ER7</f>
        <v>21480</v>
      </c>
      <c r="E8" s="131">
        <f t="shared" si="1"/>
        <v>271912</v>
      </c>
      <c r="F8" s="129">
        <f>+'帳票61_06(1)'!EV7</f>
        <v>241093</v>
      </c>
      <c r="G8" s="130">
        <f>+'帳票61_06(1)'!EW7</f>
        <v>6454</v>
      </c>
      <c r="H8" s="131">
        <f t="shared" si="2"/>
        <v>247547</v>
      </c>
      <c r="I8" s="190">
        <f t="shared" si="3"/>
        <v>96.2708439815998</v>
      </c>
      <c r="J8" s="145">
        <f t="shared" si="0"/>
        <v>30.04655493482309</v>
      </c>
      <c r="K8" s="191">
        <f t="shared" si="0"/>
        <v>91.03938038777251</v>
      </c>
    </row>
    <row r="9" spans="1:11" ht="13.5">
      <c r="A9" s="17"/>
      <c r="B9" s="76" t="str">
        <f>+'帳票61_06(1)'!B8</f>
        <v>名護市</v>
      </c>
      <c r="C9" s="132">
        <f>+'帳票61_06(1)'!EQ8</f>
        <v>138814</v>
      </c>
      <c r="D9" s="133">
        <f>+'帳票61_06(1)'!ER8</f>
        <v>37744</v>
      </c>
      <c r="E9" s="134">
        <f t="shared" si="1"/>
        <v>176558</v>
      </c>
      <c r="F9" s="132">
        <f>+'帳票61_06(1)'!EV8</f>
        <v>126175</v>
      </c>
      <c r="G9" s="133">
        <f>+'帳票61_06(1)'!EW8</f>
        <v>7914</v>
      </c>
      <c r="H9" s="134">
        <f t="shared" si="2"/>
        <v>134089</v>
      </c>
      <c r="I9" s="168">
        <f t="shared" si="3"/>
        <v>90.89501058970997</v>
      </c>
      <c r="J9" s="148">
        <f t="shared" si="0"/>
        <v>20.967571004662993</v>
      </c>
      <c r="K9" s="170">
        <f t="shared" si="0"/>
        <v>75.94614800802003</v>
      </c>
    </row>
    <row r="10" spans="1:11" ht="13.5">
      <c r="A10" s="17"/>
      <c r="B10" s="77" t="str">
        <f>+'帳票61_06(1)'!B9</f>
        <v>糸満市</v>
      </c>
      <c r="C10" s="135">
        <f>+'帳票61_06(1)'!EQ9</f>
        <v>144521</v>
      </c>
      <c r="D10" s="136">
        <f>+'帳票61_06(1)'!ER9</f>
        <v>20747</v>
      </c>
      <c r="E10" s="137">
        <f t="shared" si="1"/>
        <v>165268</v>
      </c>
      <c r="F10" s="135">
        <f>+'帳票61_06(1)'!EV9</f>
        <v>135839</v>
      </c>
      <c r="G10" s="136">
        <f>+'帳票61_06(1)'!EW9</f>
        <v>6434</v>
      </c>
      <c r="H10" s="137">
        <f t="shared" si="2"/>
        <v>142273</v>
      </c>
      <c r="I10" s="192">
        <f t="shared" si="3"/>
        <v>93.99256855405098</v>
      </c>
      <c r="J10" s="151">
        <f t="shared" si="0"/>
        <v>31.0117125367523</v>
      </c>
      <c r="K10" s="193">
        <f t="shared" si="0"/>
        <v>86.08623568990971</v>
      </c>
    </row>
    <row r="11" spans="1:11" ht="13.5">
      <c r="A11" s="17"/>
      <c r="B11" s="75" t="str">
        <f>+'帳票61_06(1)'!B10</f>
        <v>沖縄市</v>
      </c>
      <c r="C11" s="129">
        <f>+'帳票61_06(1)'!EQ10</f>
        <v>279911</v>
      </c>
      <c r="D11" s="130">
        <f>+'帳票61_06(1)'!ER10</f>
        <v>40862</v>
      </c>
      <c r="E11" s="131">
        <f t="shared" si="1"/>
        <v>320773</v>
      </c>
      <c r="F11" s="129">
        <f>+'帳票61_06(1)'!EV10</f>
        <v>262095</v>
      </c>
      <c r="G11" s="130">
        <f>+'帳票61_06(1)'!EW10</f>
        <v>13765</v>
      </c>
      <c r="H11" s="131">
        <f t="shared" si="2"/>
        <v>275860</v>
      </c>
      <c r="I11" s="190">
        <f t="shared" si="3"/>
        <v>93.63511973448703</v>
      </c>
      <c r="J11" s="145">
        <f t="shared" si="0"/>
        <v>33.68655474524008</v>
      </c>
      <c r="K11" s="191">
        <f t="shared" si="0"/>
        <v>85.99850984964445</v>
      </c>
    </row>
    <row r="12" spans="1:11" ht="13.5">
      <c r="A12" s="17"/>
      <c r="B12" s="75" t="str">
        <f>+'帳票61_06(1)'!B11</f>
        <v>豊見城市</v>
      </c>
      <c r="C12" s="129">
        <f>+'帳票61_06(1)'!EQ11</f>
        <v>139283</v>
      </c>
      <c r="D12" s="130">
        <f>+'帳票61_06(1)'!ER11</f>
        <v>20310</v>
      </c>
      <c r="E12" s="131">
        <f t="shared" si="1"/>
        <v>159593</v>
      </c>
      <c r="F12" s="129">
        <f>+'帳票61_06(1)'!EV11</f>
        <v>132176</v>
      </c>
      <c r="G12" s="130">
        <f>+'帳票61_06(1)'!EW11</f>
        <v>4823</v>
      </c>
      <c r="H12" s="131">
        <f t="shared" si="2"/>
        <v>136999</v>
      </c>
      <c r="I12" s="190">
        <f t="shared" si="3"/>
        <v>94.89743902701694</v>
      </c>
      <c r="J12" s="145">
        <f t="shared" si="0"/>
        <v>23.74692269817824</v>
      </c>
      <c r="K12" s="191">
        <f t="shared" si="0"/>
        <v>85.84273746342258</v>
      </c>
    </row>
    <row r="13" spans="1:11" ht="13.5">
      <c r="A13" s="17"/>
      <c r="B13" s="75" t="str">
        <f>+'帳票61_06(1)'!B12</f>
        <v>うるま市</v>
      </c>
      <c r="C13" s="129">
        <f>+'帳票61_06(1)'!EQ12</f>
        <v>290513</v>
      </c>
      <c r="D13" s="130">
        <f>+'帳票61_06(1)'!ER12</f>
        <v>68962</v>
      </c>
      <c r="E13" s="131">
        <f t="shared" si="1"/>
        <v>359475</v>
      </c>
      <c r="F13" s="129">
        <f>+'帳票61_06(1)'!EV12</f>
        <v>266817</v>
      </c>
      <c r="G13" s="130">
        <f>+'帳票61_06(1)'!EW12</f>
        <v>14949</v>
      </c>
      <c r="H13" s="131">
        <f t="shared" si="2"/>
        <v>281766</v>
      </c>
      <c r="I13" s="190">
        <f t="shared" si="3"/>
        <v>91.8433942715128</v>
      </c>
      <c r="J13" s="145">
        <f t="shared" si="0"/>
        <v>21.677155534932282</v>
      </c>
      <c r="K13" s="191">
        <f t="shared" si="0"/>
        <v>78.38264135197163</v>
      </c>
    </row>
    <row r="14" spans="1:11" ht="13.5">
      <c r="A14" s="17"/>
      <c r="B14" s="76" t="str">
        <f>+'帳票61_06(1)'!B13</f>
        <v>宮古島市</v>
      </c>
      <c r="C14" s="132">
        <f>+'帳票61_06(1)'!EQ13</f>
        <v>142199</v>
      </c>
      <c r="D14" s="133">
        <f>+'帳票61_06(1)'!ER13</f>
        <v>19855</v>
      </c>
      <c r="E14" s="134">
        <f t="shared" si="1"/>
        <v>162054</v>
      </c>
      <c r="F14" s="132">
        <f>+'帳票61_06(1)'!EV13</f>
        <v>134576</v>
      </c>
      <c r="G14" s="133">
        <f>+'帳票61_06(1)'!EW13</f>
        <v>5383</v>
      </c>
      <c r="H14" s="134">
        <f t="shared" si="2"/>
        <v>139959</v>
      </c>
      <c r="I14" s="168">
        <f t="shared" si="3"/>
        <v>94.63920280733339</v>
      </c>
      <c r="J14" s="148">
        <f t="shared" si="0"/>
        <v>27.111558801309492</v>
      </c>
      <c r="K14" s="170">
        <f t="shared" si="0"/>
        <v>86.36565589248029</v>
      </c>
    </row>
    <row r="15" spans="1:11" ht="13.5">
      <c r="A15" s="17"/>
      <c r="B15" s="77" t="str">
        <f>+'帳票61_06(1)'!B14</f>
        <v>南城市</v>
      </c>
      <c r="C15" s="135">
        <f>+'帳票61_06(1)'!EQ14</f>
        <v>112266</v>
      </c>
      <c r="D15" s="136">
        <f>+'帳票61_06(1)'!ER14</f>
        <v>11027</v>
      </c>
      <c r="E15" s="137">
        <f t="shared" si="1"/>
        <v>123293</v>
      </c>
      <c r="F15" s="135">
        <f>+'帳票61_06(1)'!EV14</f>
        <v>107834</v>
      </c>
      <c r="G15" s="136">
        <f>+'帳票61_06(1)'!EW14</f>
        <v>3072</v>
      </c>
      <c r="H15" s="137">
        <f t="shared" si="2"/>
        <v>110906</v>
      </c>
      <c r="I15" s="192">
        <f t="shared" si="3"/>
        <v>96.05223308927012</v>
      </c>
      <c r="J15" s="151">
        <f t="shared" si="0"/>
        <v>27.85889181100934</v>
      </c>
      <c r="K15" s="193">
        <f t="shared" si="0"/>
        <v>89.95320091164949</v>
      </c>
    </row>
    <row r="16" spans="1:11" ht="13.5">
      <c r="A16" s="17"/>
      <c r="B16" s="78" t="str">
        <f>+'帳票61_06(1)'!B15</f>
        <v>国頭村</v>
      </c>
      <c r="C16" s="126">
        <f>+'帳票61_06(1)'!EQ15</f>
        <v>12299</v>
      </c>
      <c r="D16" s="127">
        <f>+'帳票61_06(1)'!ER15</f>
        <v>3240</v>
      </c>
      <c r="E16" s="128">
        <f t="shared" si="1"/>
        <v>15539</v>
      </c>
      <c r="F16" s="126">
        <f>+'帳票61_06(1)'!EV15</f>
        <v>11172</v>
      </c>
      <c r="G16" s="127">
        <f>+'帳票61_06(1)'!EW15</f>
        <v>513</v>
      </c>
      <c r="H16" s="128">
        <f t="shared" si="2"/>
        <v>11685</v>
      </c>
      <c r="I16" s="188">
        <f t="shared" si="3"/>
        <v>90.83665338645417</v>
      </c>
      <c r="J16" s="142">
        <f t="shared" si="0"/>
        <v>15.833333333333332</v>
      </c>
      <c r="K16" s="189">
        <f t="shared" si="0"/>
        <v>75.19788918205805</v>
      </c>
    </row>
    <row r="17" spans="1:11" ht="13.5">
      <c r="A17" s="17"/>
      <c r="B17" s="75" t="str">
        <f>+'帳票61_06(1)'!B16</f>
        <v>大宜味村</v>
      </c>
      <c r="C17" s="129">
        <f>+'帳票61_06(1)'!EQ16</f>
        <v>7958</v>
      </c>
      <c r="D17" s="130">
        <f>+'帳票61_06(1)'!ER16</f>
        <v>869</v>
      </c>
      <c r="E17" s="131">
        <f t="shared" si="1"/>
        <v>8827</v>
      </c>
      <c r="F17" s="129">
        <f>+'帳票61_06(1)'!EV16</f>
        <v>7600</v>
      </c>
      <c r="G17" s="130">
        <f>+'帳票61_06(1)'!EW16</f>
        <v>152</v>
      </c>
      <c r="H17" s="131">
        <f t="shared" si="2"/>
        <v>7752</v>
      </c>
      <c r="I17" s="190">
        <f t="shared" si="3"/>
        <v>95.50138225684846</v>
      </c>
      <c r="J17" s="145">
        <f t="shared" si="0"/>
        <v>17.491369390103568</v>
      </c>
      <c r="K17" s="191">
        <f t="shared" si="0"/>
        <v>87.82145689362184</v>
      </c>
    </row>
    <row r="18" spans="1:11" ht="13.5">
      <c r="A18" s="17"/>
      <c r="B18" s="75" t="str">
        <f>+'帳票61_06(1)'!B17</f>
        <v>東村</v>
      </c>
      <c r="C18" s="129">
        <f>+'帳票61_06(1)'!EQ17</f>
        <v>4937</v>
      </c>
      <c r="D18" s="130">
        <f>+'帳票61_06(1)'!ER17</f>
        <v>469</v>
      </c>
      <c r="E18" s="131">
        <f t="shared" si="1"/>
        <v>5406</v>
      </c>
      <c r="F18" s="129">
        <f>+'帳票61_06(1)'!EV17</f>
        <v>4440</v>
      </c>
      <c r="G18" s="130">
        <f>+'帳票61_06(1)'!EW17</f>
        <v>98</v>
      </c>
      <c r="H18" s="131">
        <f t="shared" si="2"/>
        <v>4538</v>
      </c>
      <c r="I18" s="190">
        <f t="shared" si="3"/>
        <v>89.93315778813044</v>
      </c>
      <c r="J18" s="145">
        <f t="shared" si="0"/>
        <v>20.8955223880597</v>
      </c>
      <c r="K18" s="191">
        <f t="shared" si="0"/>
        <v>83.94376618571957</v>
      </c>
    </row>
    <row r="19" spans="1:11" ht="13.5">
      <c r="A19" s="17"/>
      <c r="B19" s="76" t="str">
        <f>+'帳票61_06(1)'!B18</f>
        <v>今帰仁村</v>
      </c>
      <c r="C19" s="132">
        <f>+'帳票61_06(1)'!EQ18</f>
        <v>24653</v>
      </c>
      <c r="D19" s="133">
        <f>+'帳票61_06(1)'!ER18</f>
        <v>2897</v>
      </c>
      <c r="E19" s="134">
        <f t="shared" si="1"/>
        <v>27550</v>
      </c>
      <c r="F19" s="132">
        <f>+'帳票61_06(1)'!EV18</f>
        <v>22857</v>
      </c>
      <c r="G19" s="133">
        <f>+'帳票61_06(1)'!EW18</f>
        <v>509</v>
      </c>
      <c r="H19" s="134">
        <f t="shared" si="2"/>
        <v>23366</v>
      </c>
      <c r="I19" s="168">
        <f t="shared" si="3"/>
        <v>92.7148825700726</v>
      </c>
      <c r="J19" s="148">
        <f t="shared" si="0"/>
        <v>17.5698998964446</v>
      </c>
      <c r="K19" s="170">
        <f t="shared" si="0"/>
        <v>84.81306715063522</v>
      </c>
    </row>
    <row r="20" spans="1:11" ht="13.5">
      <c r="A20" s="17"/>
      <c r="B20" s="77" t="str">
        <f>+'帳票61_06(1)'!B19</f>
        <v>本部町</v>
      </c>
      <c r="C20" s="135">
        <f>+'帳票61_06(1)'!EQ19</f>
        <v>33761</v>
      </c>
      <c r="D20" s="136">
        <f>+'帳票61_06(1)'!ER19</f>
        <v>4833</v>
      </c>
      <c r="E20" s="137">
        <f t="shared" si="1"/>
        <v>38594</v>
      </c>
      <c r="F20" s="135">
        <f>+'帳票61_06(1)'!EV19</f>
        <v>31992</v>
      </c>
      <c r="G20" s="136">
        <f>+'帳票61_06(1)'!EW19</f>
        <v>1386</v>
      </c>
      <c r="H20" s="137">
        <f t="shared" si="2"/>
        <v>33378</v>
      </c>
      <c r="I20" s="192">
        <f t="shared" si="3"/>
        <v>94.76022629661443</v>
      </c>
      <c r="J20" s="151">
        <f t="shared" si="0"/>
        <v>28.677839851024206</v>
      </c>
      <c r="K20" s="193">
        <f t="shared" si="0"/>
        <v>86.48494584650463</v>
      </c>
    </row>
    <row r="21" spans="1:11" ht="13.5">
      <c r="A21" s="17"/>
      <c r="B21" s="75" t="str">
        <f>+'帳票61_06(1)'!B20</f>
        <v>恩納村</v>
      </c>
      <c r="C21" s="129">
        <f>+'帳票61_06(1)'!EQ20</f>
        <v>26719</v>
      </c>
      <c r="D21" s="130">
        <f>+'帳票61_06(1)'!ER20</f>
        <v>7092</v>
      </c>
      <c r="E21" s="131">
        <f t="shared" si="1"/>
        <v>33811</v>
      </c>
      <c r="F21" s="129">
        <f>+'帳票61_06(1)'!EV20</f>
        <v>24819</v>
      </c>
      <c r="G21" s="130">
        <f>+'帳票61_06(1)'!EW20</f>
        <v>2194</v>
      </c>
      <c r="H21" s="131">
        <f t="shared" si="2"/>
        <v>27013</v>
      </c>
      <c r="I21" s="190">
        <f t="shared" si="3"/>
        <v>92.88895542497848</v>
      </c>
      <c r="J21" s="145">
        <f t="shared" si="0"/>
        <v>30.936266215454033</v>
      </c>
      <c r="K21" s="191">
        <f t="shared" si="0"/>
        <v>79.89411729910384</v>
      </c>
    </row>
    <row r="22" spans="1:11" ht="13.5">
      <c r="A22" s="17"/>
      <c r="B22" s="75" t="str">
        <f>+'帳票61_06(1)'!B21</f>
        <v>宜野座村</v>
      </c>
      <c r="C22" s="129">
        <f>+'帳票61_06(1)'!EQ21</f>
        <v>12931</v>
      </c>
      <c r="D22" s="130">
        <f>+'帳票61_06(1)'!ER21</f>
        <v>1838</v>
      </c>
      <c r="E22" s="131">
        <f t="shared" si="1"/>
        <v>14769</v>
      </c>
      <c r="F22" s="129">
        <f>+'帳票61_06(1)'!EV21</f>
        <v>12396</v>
      </c>
      <c r="G22" s="130">
        <f>+'帳票61_06(1)'!EW21</f>
        <v>797</v>
      </c>
      <c r="H22" s="131">
        <f t="shared" si="2"/>
        <v>13193</v>
      </c>
      <c r="I22" s="190">
        <f t="shared" si="3"/>
        <v>95.86265563374836</v>
      </c>
      <c r="J22" s="145">
        <f t="shared" si="0"/>
        <v>43.362350380848746</v>
      </c>
      <c r="K22" s="191">
        <f t="shared" si="0"/>
        <v>89.32899993229061</v>
      </c>
    </row>
    <row r="23" spans="1:11" ht="13.5">
      <c r="A23" s="17"/>
      <c r="B23" s="75" t="str">
        <f>+'帳票61_06(1)'!B22</f>
        <v>金武町</v>
      </c>
      <c r="C23" s="129">
        <f>+'帳票61_06(1)'!EQ22</f>
        <v>25810</v>
      </c>
      <c r="D23" s="130">
        <f>+'帳票61_06(1)'!ER22</f>
        <v>6554</v>
      </c>
      <c r="E23" s="131">
        <f t="shared" si="1"/>
        <v>32364</v>
      </c>
      <c r="F23" s="129">
        <f>+'帳票61_06(1)'!EV22</f>
        <v>24120</v>
      </c>
      <c r="G23" s="130">
        <f>+'帳票61_06(1)'!EW22</f>
        <v>1976</v>
      </c>
      <c r="H23" s="131">
        <f t="shared" si="2"/>
        <v>26096</v>
      </c>
      <c r="I23" s="190">
        <f t="shared" si="3"/>
        <v>93.45215032932973</v>
      </c>
      <c r="J23" s="145">
        <f t="shared" si="0"/>
        <v>30.1495270064083</v>
      </c>
      <c r="K23" s="191">
        <f t="shared" si="0"/>
        <v>80.63280187863057</v>
      </c>
    </row>
    <row r="24" spans="1:11" ht="13.5">
      <c r="A24" s="17"/>
      <c r="B24" s="76" t="str">
        <f>+'帳票61_06(1)'!B23</f>
        <v>伊江村</v>
      </c>
      <c r="C24" s="132">
        <f>+'帳票61_06(1)'!EQ23</f>
        <v>15090</v>
      </c>
      <c r="D24" s="133">
        <f>+'帳票61_06(1)'!ER23</f>
        <v>1394</v>
      </c>
      <c r="E24" s="134">
        <f t="shared" si="1"/>
        <v>16484</v>
      </c>
      <c r="F24" s="132">
        <f>+'帳票61_06(1)'!EV23</f>
        <v>14850</v>
      </c>
      <c r="G24" s="133">
        <f>+'帳票61_06(1)'!EW23</f>
        <v>74</v>
      </c>
      <c r="H24" s="134">
        <f t="shared" si="2"/>
        <v>14924</v>
      </c>
      <c r="I24" s="168">
        <f t="shared" si="3"/>
        <v>98.40954274353876</v>
      </c>
      <c r="J24" s="148">
        <f t="shared" si="0"/>
        <v>5.308464849354376</v>
      </c>
      <c r="K24" s="170">
        <f t="shared" si="0"/>
        <v>90.53627760252367</v>
      </c>
    </row>
    <row r="25" spans="1:11" ht="13.5">
      <c r="A25" s="17"/>
      <c r="B25" s="77" t="str">
        <f>+'帳票61_06(1)'!B24</f>
        <v>読谷村</v>
      </c>
      <c r="C25" s="135">
        <f>+'帳票61_06(1)'!EQ24</f>
        <v>96885</v>
      </c>
      <c r="D25" s="136">
        <f>+'帳票61_06(1)'!ER24</f>
        <v>12414</v>
      </c>
      <c r="E25" s="137">
        <f t="shared" si="1"/>
        <v>109299</v>
      </c>
      <c r="F25" s="135">
        <f>+'帳票61_06(1)'!EV24</f>
        <v>91870</v>
      </c>
      <c r="G25" s="136">
        <f>+'帳票61_06(1)'!EW24</f>
        <v>3527</v>
      </c>
      <c r="H25" s="137">
        <f t="shared" si="2"/>
        <v>95397</v>
      </c>
      <c r="I25" s="192">
        <f t="shared" si="3"/>
        <v>94.82376012798679</v>
      </c>
      <c r="J25" s="151">
        <f t="shared" si="0"/>
        <v>28.411470919929112</v>
      </c>
      <c r="K25" s="193">
        <f t="shared" si="0"/>
        <v>87.28076194658688</v>
      </c>
    </row>
    <row r="26" spans="1:11" ht="13.5">
      <c r="A26" s="17"/>
      <c r="B26" s="75" t="str">
        <f>+'帳票61_06(1)'!B25</f>
        <v>嘉手納町</v>
      </c>
      <c r="C26" s="129">
        <f>+'帳票61_06(1)'!EQ25</f>
        <v>30633</v>
      </c>
      <c r="D26" s="130">
        <f>+'帳票61_06(1)'!ER25</f>
        <v>7468</v>
      </c>
      <c r="E26" s="131">
        <f t="shared" si="1"/>
        <v>38101</v>
      </c>
      <c r="F26" s="129">
        <f>+'帳票61_06(1)'!EV25</f>
        <v>27994</v>
      </c>
      <c r="G26" s="130">
        <f>+'帳票61_06(1)'!EW25</f>
        <v>1734</v>
      </c>
      <c r="H26" s="131">
        <f t="shared" si="2"/>
        <v>29728</v>
      </c>
      <c r="I26" s="190">
        <f t="shared" si="3"/>
        <v>91.38510756373846</v>
      </c>
      <c r="J26" s="145">
        <f t="shared" si="0"/>
        <v>23.21906802356722</v>
      </c>
      <c r="K26" s="191">
        <f t="shared" si="0"/>
        <v>78.02419883992546</v>
      </c>
    </row>
    <row r="27" spans="1:11" ht="13.5">
      <c r="A27" s="17"/>
      <c r="B27" s="75" t="str">
        <f>+'帳票61_06(1)'!B26</f>
        <v>北谷町</v>
      </c>
      <c r="C27" s="129">
        <f>+'帳票61_06(1)'!EQ26</f>
        <v>65499</v>
      </c>
      <c r="D27" s="130">
        <f>+'帳票61_06(1)'!ER26</f>
        <v>10837</v>
      </c>
      <c r="E27" s="131">
        <f t="shared" si="1"/>
        <v>76336</v>
      </c>
      <c r="F27" s="129">
        <f>+'帳票61_06(1)'!EV26</f>
        <v>61258</v>
      </c>
      <c r="G27" s="130">
        <f>+'帳票61_06(1)'!EW26</f>
        <v>3547</v>
      </c>
      <c r="H27" s="131">
        <f t="shared" si="2"/>
        <v>64805</v>
      </c>
      <c r="I27" s="190">
        <f t="shared" si="3"/>
        <v>93.52509198613718</v>
      </c>
      <c r="J27" s="145">
        <f t="shared" si="0"/>
        <v>32.73046045953677</v>
      </c>
      <c r="K27" s="191">
        <f t="shared" si="0"/>
        <v>84.89441416893733</v>
      </c>
    </row>
    <row r="28" spans="1:11" ht="13.5">
      <c r="A28" s="17"/>
      <c r="B28" s="75" t="str">
        <f>+'帳票61_06(1)'!B27</f>
        <v>北中城村</v>
      </c>
      <c r="C28" s="129">
        <f>+'帳票61_06(1)'!EQ27</f>
        <v>38903</v>
      </c>
      <c r="D28" s="130">
        <f>+'帳票61_06(1)'!ER27</f>
        <v>6068</v>
      </c>
      <c r="E28" s="131">
        <f t="shared" si="1"/>
        <v>44971</v>
      </c>
      <c r="F28" s="129">
        <f>+'帳票61_06(1)'!EV27</f>
        <v>37056</v>
      </c>
      <c r="G28" s="130">
        <f>+'帳票61_06(1)'!EW27</f>
        <v>1483</v>
      </c>
      <c r="H28" s="131">
        <f t="shared" si="2"/>
        <v>38539</v>
      </c>
      <c r="I28" s="190">
        <f t="shared" si="3"/>
        <v>95.25229416754492</v>
      </c>
      <c r="J28" s="145">
        <f t="shared" si="0"/>
        <v>24.439683586025048</v>
      </c>
      <c r="K28" s="191">
        <f t="shared" si="0"/>
        <v>85.69744946743457</v>
      </c>
    </row>
    <row r="29" spans="1:11" ht="13.5">
      <c r="A29" s="17"/>
      <c r="B29" s="76" t="str">
        <f>+'帳票61_06(1)'!B28</f>
        <v>中城村</v>
      </c>
      <c r="C29" s="132">
        <f>+'帳票61_06(1)'!EQ28</f>
        <v>44190</v>
      </c>
      <c r="D29" s="133">
        <f>+'帳票61_06(1)'!ER28</f>
        <v>5072</v>
      </c>
      <c r="E29" s="134">
        <f t="shared" si="1"/>
        <v>49262</v>
      </c>
      <c r="F29" s="132">
        <f>+'帳票61_06(1)'!EV28</f>
        <v>42143</v>
      </c>
      <c r="G29" s="133">
        <f>+'帳票61_06(1)'!EW28</f>
        <v>1433</v>
      </c>
      <c r="H29" s="134">
        <f t="shared" si="2"/>
        <v>43576</v>
      </c>
      <c r="I29" s="168">
        <f t="shared" si="3"/>
        <v>95.36773025571397</v>
      </c>
      <c r="J29" s="148">
        <f t="shared" si="0"/>
        <v>28.253154574132495</v>
      </c>
      <c r="K29" s="170">
        <f t="shared" si="0"/>
        <v>88.4576346879948</v>
      </c>
    </row>
    <row r="30" spans="1:11" ht="13.5">
      <c r="A30" s="17"/>
      <c r="B30" s="77" t="str">
        <f>+'帳票61_06(1)'!B29</f>
        <v>西原町</v>
      </c>
      <c r="C30" s="135">
        <f>+'帳票61_06(1)'!EQ29</f>
        <v>91645</v>
      </c>
      <c r="D30" s="136">
        <f>+'帳票61_06(1)'!ER29</f>
        <v>8711</v>
      </c>
      <c r="E30" s="137">
        <f t="shared" si="1"/>
        <v>100356</v>
      </c>
      <c r="F30" s="135">
        <f>+'帳票61_06(1)'!EV29</f>
        <v>88718</v>
      </c>
      <c r="G30" s="136">
        <f>+'帳票61_06(1)'!EW29</f>
        <v>2589</v>
      </c>
      <c r="H30" s="137">
        <f t="shared" si="2"/>
        <v>91307</v>
      </c>
      <c r="I30" s="192">
        <f t="shared" si="3"/>
        <v>96.80615418189754</v>
      </c>
      <c r="J30" s="151">
        <f t="shared" si="0"/>
        <v>29.721042360234186</v>
      </c>
      <c r="K30" s="193">
        <f t="shared" si="0"/>
        <v>90.98310016341823</v>
      </c>
    </row>
    <row r="31" spans="1:11" ht="13.5">
      <c r="A31" s="17"/>
      <c r="B31" s="75" t="str">
        <f>+'帳票61_06(1)'!B30</f>
        <v>与那原町</v>
      </c>
      <c r="C31" s="129">
        <f>+'帳票61_06(1)'!EQ30</f>
        <v>37724</v>
      </c>
      <c r="D31" s="130">
        <f>+'帳票61_06(1)'!ER30</f>
        <v>3300</v>
      </c>
      <c r="E31" s="131">
        <f t="shared" si="1"/>
        <v>41024</v>
      </c>
      <c r="F31" s="129">
        <f>+'帳票61_06(1)'!EV30</f>
        <v>36525</v>
      </c>
      <c r="G31" s="130">
        <f>+'帳票61_06(1)'!EW30</f>
        <v>1130</v>
      </c>
      <c r="H31" s="131">
        <f t="shared" si="2"/>
        <v>37655</v>
      </c>
      <c r="I31" s="190">
        <f t="shared" si="3"/>
        <v>96.8216519987276</v>
      </c>
      <c r="J31" s="145">
        <f t="shared" si="0"/>
        <v>34.24242424242424</v>
      </c>
      <c r="K31" s="191">
        <f t="shared" si="0"/>
        <v>91.78773400936038</v>
      </c>
    </row>
    <row r="32" spans="1:11" ht="13.5">
      <c r="A32" s="17"/>
      <c r="B32" s="75" t="str">
        <f>+'帳票61_06(1)'!B31</f>
        <v>南風原町</v>
      </c>
      <c r="C32" s="129">
        <f>+'帳票61_06(1)'!EQ31</f>
        <v>84068</v>
      </c>
      <c r="D32" s="130">
        <f>+'帳票61_06(1)'!ER31</f>
        <v>6686</v>
      </c>
      <c r="E32" s="131">
        <f t="shared" si="1"/>
        <v>90754</v>
      </c>
      <c r="F32" s="129">
        <f>+'帳票61_06(1)'!EV31</f>
        <v>81883</v>
      </c>
      <c r="G32" s="130">
        <f>+'帳票61_06(1)'!EW31</f>
        <v>1490</v>
      </c>
      <c r="H32" s="131">
        <f t="shared" si="2"/>
        <v>83373</v>
      </c>
      <c r="I32" s="190">
        <f t="shared" si="3"/>
        <v>97.40091354617691</v>
      </c>
      <c r="J32" s="145">
        <f t="shared" si="0"/>
        <v>22.285372419982053</v>
      </c>
      <c r="K32" s="191">
        <f t="shared" si="0"/>
        <v>91.8670251448972</v>
      </c>
    </row>
    <row r="33" spans="1:11" ht="13.5">
      <c r="A33" s="17"/>
      <c r="B33" s="75" t="str">
        <f>+'帳票61_06(1)'!B32</f>
        <v>渡嘉敷村</v>
      </c>
      <c r="C33" s="129">
        <f>+'帳票61_06(1)'!EQ32</f>
        <v>1661</v>
      </c>
      <c r="D33" s="130">
        <f>+'帳票61_06(1)'!ER32</f>
        <v>71</v>
      </c>
      <c r="E33" s="131">
        <f t="shared" si="1"/>
        <v>1732</v>
      </c>
      <c r="F33" s="129">
        <f>+'帳票61_06(1)'!EV32</f>
        <v>1623</v>
      </c>
      <c r="G33" s="130">
        <f>+'帳票61_06(1)'!EW32</f>
        <v>30</v>
      </c>
      <c r="H33" s="131">
        <f t="shared" si="2"/>
        <v>1653</v>
      </c>
      <c r="I33" s="190">
        <f t="shared" si="3"/>
        <v>97.71222155328115</v>
      </c>
      <c r="J33" s="145">
        <f t="shared" si="0"/>
        <v>42.25352112676056</v>
      </c>
      <c r="K33" s="191">
        <f t="shared" si="0"/>
        <v>95.43879907621246</v>
      </c>
    </row>
    <row r="34" spans="1:11" ht="13.5">
      <c r="A34" s="17"/>
      <c r="B34" s="76" t="str">
        <f>+'帳票61_06(1)'!B33</f>
        <v>座間味村</v>
      </c>
      <c r="C34" s="132">
        <f>+'帳票61_06(1)'!EQ33</f>
        <v>1944</v>
      </c>
      <c r="D34" s="133">
        <f>+'帳票61_06(1)'!ER33</f>
        <v>347</v>
      </c>
      <c r="E34" s="134">
        <f t="shared" si="1"/>
        <v>2291</v>
      </c>
      <c r="F34" s="132">
        <f>+'帳票61_06(1)'!EV33</f>
        <v>1792</v>
      </c>
      <c r="G34" s="133">
        <f>+'帳票61_06(1)'!EW33</f>
        <v>212</v>
      </c>
      <c r="H34" s="134">
        <f t="shared" si="2"/>
        <v>2004</v>
      </c>
      <c r="I34" s="168">
        <f t="shared" si="3"/>
        <v>92.18106995884774</v>
      </c>
      <c r="J34" s="148">
        <f t="shared" si="0"/>
        <v>61.09510086455331</v>
      </c>
      <c r="K34" s="170">
        <f t="shared" si="0"/>
        <v>87.47271933653427</v>
      </c>
    </row>
    <row r="35" spans="1:11" ht="13.5">
      <c r="A35" s="17"/>
      <c r="B35" s="77" t="str">
        <f>+'帳票61_06(1)'!B34</f>
        <v>粟国村</v>
      </c>
      <c r="C35" s="135">
        <f>+'帳票61_06(1)'!EQ34</f>
        <v>1923</v>
      </c>
      <c r="D35" s="136">
        <f>+'帳票61_06(1)'!ER34</f>
        <v>0</v>
      </c>
      <c r="E35" s="137">
        <f t="shared" si="1"/>
        <v>1923</v>
      </c>
      <c r="F35" s="135">
        <f>+'帳票61_06(1)'!EV34</f>
        <v>1891</v>
      </c>
      <c r="G35" s="136">
        <f>+'帳票61_06(1)'!EW34</f>
        <v>0</v>
      </c>
      <c r="H35" s="137">
        <f t="shared" si="2"/>
        <v>1891</v>
      </c>
      <c r="I35" s="192">
        <f t="shared" si="3"/>
        <v>98.3359334373375</v>
      </c>
      <c r="J35" s="151" t="str">
        <f t="shared" si="0"/>
        <v>－</v>
      </c>
      <c r="K35" s="193">
        <f t="shared" si="0"/>
        <v>98.3359334373375</v>
      </c>
    </row>
    <row r="36" spans="1:11" ht="13.5">
      <c r="A36" s="17"/>
      <c r="B36" s="75" t="str">
        <f>+'帳票61_06(1)'!B35</f>
        <v>渡名喜村</v>
      </c>
      <c r="C36" s="129">
        <f>+'帳票61_06(1)'!EQ35</f>
        <v>553</v>
      </c>
      <c r="D36" s="130">
        <f>+'帳票61_06(1)'!ER35</f>
        <v>83</v>
      </c>
      <c r="E36" s="131">
        <f t="shared" si="1"/>
        <v>636</v>
      </c>
      <c r="F36" s="129">
        <f>+'帳票61_06(1)'!EV35</f>
        <v>519</v>
      </c>
      <c r="G36" s="130">
        <f>+'帳票61_06(1)'!EW35</f>
        <v>24</v>
      </c>
      <c r="H36" s="131">
        <f t="shared" si="2"/>
        <v>543</v>
      </c>
      <c r="I36" s="190">
        <f t="shared" si="3"/>
        <v>93.85171790235081</v>
      </c>
      <c r="J36" s="145">
        <f t="shared" si="0"/>
        <v>28.915662650602407</v>
      </c>
      <c r="K36" s="191">
        <f t="shared" si="0"/>
        <v>85.37735849056604</v>
      </c>
    </row>
    <row r="37" spans="1:11" ht="13.5">
      <c r="A37" s="17"/>
      <c r="B37" s="75" t="str">
        <f>+'帳票61_06(1)'!B36</f>
        <v>南大東村</v>
      </c>
      <c r="C37" s="129">
        <f>+'帳票61_06(1)'!EQ36</f>
        <v>4175</v>
      </c>
      <c r="D37" s="130">
        <f>+'帳票61_06(1)'!ER36</f>
        <v>345</v>
      </c>
      <c r="E37" s="131">
        <f t="shared" si="1"/>
        <v>4520</v>
      </c>
      <c r="F37" s="129">
        <f>+'帳票61_06(1)'!EV36</f>
        <v>4027</v>
      </c>
      <c r="G37" s="130">
        <f>+'帳票61_06(1)'!EW36</f>
        <v>162</v>
      </c>
      <c r="H37" s="131">
        <f t="shared" si="2"/>
        <v>4189</v>
      </c>
      <c r="I37" s="190">
        <f t="shared" si="3"/>
        <v>96.45508982035929</v>
      </c>
      <c r="J37" s="145">
        <f t="shared" si="3"/>
        <v>46.95652173913044</v>
      </c>
      <c r="K37" s="191">
        <f t="shared" si="3"/>
        <v>92.67699115044248</v>
      </c>
    </row>
    <row r="38" spans="1:11" ht="13.5">
      <c r="A38" s="17"/>
      <c r="B38" s="75" t="str">
        <f>+'帳票61_06(1)'!B37</f>
        <v>北大東村</v>
      </c>
      <c r="C38" s="129">
        <f>+'帳票61_06(1)'!EQ37</f>
        <v>1905</v>
      </c>
      <c r="D38" s="130">
        <f>+'帳票61_06(1)'!ER37</f>
        <v>247</v>
      </c>
      <c r="E38" s="131">
        <f t="shared" si="1"/>
        <v>2152</v>
      </c>
      <c r="F38" s="129">
        <f>+'帳票61_06(1)'!EV37</f>
        <v>1830</v>
      </c>
      <c r="G38" s="130">
        <f>+'帳票61_06(1)'!EW37</f>
        <v>167</v>
      </c>
      <c r="H38" s="131">
        <f t="shared" si="2"/>
        <v>1997</v>
      </c>
      <c r="I38" s="190">
        <f t="shared" si="3"/>
        <v>96.06299212598425</v>
      </c>
      <c r="J38" s="145">
        <f t="shared" si="3"/>
        <v>67.61133603238866</v>
      </c>
      <c r="K38" s="191">
        <f t="shared" si="3"/>
        <v>92.79739776951673</v>
      </c>
    </row>
    <row r="39" spans="1:11" ht="13.5">
      <c r="A39" s="17"/>
      <c r="B39" s="76" t="str">
        <f>+'帳票61_06(1)'!B38</f>
        <v>伊平屋村</v>
      </c>
      <c r="C39" s="132">
        <f>+'帳票61_06(1)'!EQ38</f>
        <v>3281</v>
      </c>
      <c r="D39" s="133">
        <f>+'帳票61_06(1)'!ER38</f>
        <v>281</v>
      </c>
      <c r="E39" s="134">
        <f t="shared" si="1"/>
        <v>3562</v>
      </c>
      <c r="F39" s="132">
        <f>+'帳票61_06(1)'!EV38</f>
        <v>3116</v>
      </c>
      <c r="G39" s="133">
        <f>+'帳票61_06(1)'!EW38</f>
        <v>66</v>
      </c>
      <c r="H39" s="134">
        <f t="shared" si="2"/>
        <v>3182</v>
      </c>
      <c r="I39" s="168">
        <f t="shared" si="3"/>
        <v>94.97104541298384</v>
      </c>
      <c r="J39" s="148">
        <f t="shared" si="3"/>
        <v>23.487544483985765</v>
      </c>
      <c r="K39" s="170">
        <f t="shared" si="3"/>
        <v>89.33183604716451</v>
      </c>
    </row>
    <row r="40" spans="1:11" ht="13.5">
      <c r="A40" s="17"/>
      <c r="B40" s="77" t="str">
        <f>+'帳票61_06(1)'!B39</f>
        <v>伊是名村</v>
      </c>
      <c r="C40" s="135">
        <f>+'帳票61_06(1)'!EQ39</f>
        <v>4067</v>
      </c>
      <c r="D40" s="136">
        <f>+'帳票61_06(1)'!ER39</f>
        <v>838</v>
      </c>
      <c r="E40" s="137">
        <f t="shared" si="1"/>
        <v>4905</v>
      </c>
      <c r="F40" s="135">
        <f>+'帳票61_06(1)'!EV39</f>
        <v>3855</v>
      </c>
      <c r="G40" s="136">
        <f>+'帳票61_06(1)'!EW39</f>
        <v>221</v>
      </c>
      <c r="H40" s="137">
        <f t="shared" si="2"/>
        <v>4076</v>
      </c>
      <c r="I40" s="192">
        <f t="shared" si="3"/>
        <v>94.78731251536759</v>
      </c>
      <c r="J40" s="151">
        <f t="shared" si="3"/>
        <v>26.37231503579952</v>
      </c>
      <c r="K40" s="193">
        <f t="shared" si="3"/>
        <v>83.09887869520897</v>
      </c>
    </row>
    <row r="41" spans="1:11" ht="13.5">
      <c r="A41" s="17"/>
      <c r="B41" s="75" t="str">
        <f>+'帳票61_06(1)'!B40</f>
        <v>久米島町</v>
      </c>
      <c r="C41" s="129">
        <f>+'帳票61_06(1)'!EQ40</f>
        <v>21644</v>
      </c>
      <c r="D41" s="130">
        <f>+'帳票61_06(1)'!ER40</f>
        <v>6052</v>
      </c>
      <c r="E41" s="131">
        <f t="shared" si="1"/>
        <v>27696</v>
      </c>
      <c r="F41" s="129">
        <f>+'帳票61_06(1)'!EV40</f>
        <v>19875</v>
      </c>
      <c r="G41" s="130">
        <f>+'帳票61_06(1)'!EW40</f>
        <v>1450</v>
      </c>
      <c r="H41" s="131">
        <f t="shared" si="2"/>
        <v>21325</v>
      </c>
      <c r="I41" s="190">
        <f t="shared" si="3"/>
        <v>91.8268342265755</v>
      </c>
      <c r="J41" s="145">
        <f t="shared" si="3"/>
        <v>23.959021810971578</v>
      </c>
      <c r="K41" s="191">
        <f t="shared" si="3"/>
        <v>76.99667822068169</v>
      </c>
    </row>
    <row r="42" spans="1:11" ht="13.5">
      <c r="A42" s="17"/>
      <c r="B42" s="75" t="str">
        <f>+'帳票61_06(1)'!B41</f>
        <v>八重瀬町</v>
      </c>
      <c r="C42" s="129">
        <f>+'帳票61_06(1)'!EQ41</f>
        <v>72432</v>
      </c>
      <c r="D42" s="130">
        <f>+'帳票61_06(1)'!ER41</f>
        <v>14980</v>
      </c>
      <c r="E42" s="131">
        <f t="shared" si="1"/>
        <v>87412</v>
      </c>
      <c r="F42" s="129">
        <f>+'帳票61_06(1)'!EV41</f>
        <v>67627</v>
      </c>
      <c r="G42" s="130">
        <f>+'帳票61_06(1)'!EW41</f>
        <v>3993</v>
      </c>
      <c r="H42" s="131">
        <f t="shared" si="2"/>
        <v>71620</v>
      </c>
      <c r="I42" s="190">
        <f t="shared" si="3"/>
        <v>93.36619173845814</v>
      </c>
      <c r="J42" s="145">
        <f t="shared" si="3"/>
        <v>26.65554072096128</v>
      </c>
      <c r="K42" s="191">
        <f t="shared" si="3"/>
        <v>81.9338305953416</v>
      </c>
    </row>
    <row r="43" spans="1:11" ht="13.5">
      <c r="A43" s="17"/>
      <c r="B43" s="75" t="str">
        <f>+'帳票61_06(1)'!B42</f>
        <v>多良間村</v>
      </c>
      <c r="C43" s="129">
        <f>+'帳票61_06(1)'!EQ42</f>
        <v>2357</v>
      </c>
      <c r="D43" s="130">
        <f>+'帳票61_06(1)'!ER42</f>
        <v>547</v>
      </c>
      <c r="E43" s="131">
        <f t="shared" si="1"/>
        <v>2904</v>
      </c>
      <c r="F43" s="129">
        <f>+'帳票61_06(1)'!EV42</f>
        <v>2083</v>
      </c>
      <c r="G43" s="130">
        <f>+'帳票61_06(1)'!EW42</f>
        <v>166</v>
      </c>
      <c r="H43" s="131">
        <f t="shared" si="2"/>
        <v>2249</v>
      </c>
      <c r="I43" s="190">
        <f t="shared" si="3"/>
        <v>88.37505303351718</v>
      </c>
      <c r="J43" s="145">
        <f t="shared" si="3"/>
        <v>30.347349177330894</v>
      </c>
      <c r="K43" s="191">
        <f t="shared" si="3"/>
        <v>77.44490358126723</v>
      </c>
    </row>
    <row r="44" spans="1:11" ht="13.5">
      <c r="A44" s="17"/>
      <c r="B44" s="76" t="str">
        <f>+'帳票61_06(1)'!B43</f>
        <v>竹富町</v>
      </c>
      <c r="C44" s="132">
        <f>+'帳票61_06(1)'!EQ43</f>
        <v>12044</v>
      </c>
      <c r="D44" s="133">
        <f>+'帳票61_06(1)'!ER43</f>
        <v>387</v>
      </c>
      <c r="E44" s="134">
        <f t="shared" si="1"/>
        <v>12431</v>
      </c>
      <c r="F44" s="132">
        <f>+'帳票61_06(1)'!EV43</f>
        <v>11739</v>
      </c>
      <c r="G44" s="133">
        <f>+'帳票61_06(1)'!EW43</f>
        <v>48</v>
      </c>
      <c r="H44" s="134">
        <f t="shared" si="2"/>
        <v>11787</v>
      </c>
      <c r="I44" s="168">
        <f t="shared" si="3"/>
        <v>97.4676187313185</v>
      </c>
      <c r="J44" s="148">
        <f t="shared" si="3"/>
        <v>12.4031007751938</v>
      </c>
      <c r="K44" s="170">
        <f t="shared" si="3"/>
        <v>94.81940310514038</v>
      </c>
    </row>
    <row r="45" spans="1:11" ht="14.25" thickBot="1">
      <c r="A45" s="17"/>
      <c r="B45" s="229" t="str">
        <f>+'帳票61_06(1)'!B44</f>
        <v>与那国町</v>
      </c>
      <c r="C45" s="230">
        <f>+'帳票61_06(1)'!EQ44</f>
        <v>4141</v>
      </c>
      <c r="D45" s="231">
        <f>+'帳票61_06(1)'!ER44</f>
        <v>525</v>
      </c>
      <c r="E45" s="232">
        <f t="shared" si="1"/>
        <v>4666</v>
      </c>
      <c r="F45" s="230">
        <f>+'帳票61_06(1)'!EV44</f>
        <v>3822</v>
      </c>
      <c r="G45" s="231">
        <f>+'帳票61_06(1)'!EW44</f>
        <v>63</v>
      </c>
      <c r="H45" s="232">
        <f t="shared" si="2"/>
        <v>3885</v>
      </c>
      <c r="I45" s="246">
        <f t="shared" si="3"/>
        <v>92.29654672784352</v>
      </c>
      <c r="J45" s="234">
        <f t="shared" si="3"/>
        <v>12</v>
      </c>
      <c r="K45" s="247">
        <f t="shared" si="3"/>
        <v>83.26189455636519</v>
      </c>
    </row>
    <row r="46" spans="1:11" ht="14.25" thickTop="1">
      <c r="A46" s="21"/>
      <c r="B46" s="79" t="s">
        <v>65</v>
      </c>
      <c r="C46" s="173">
        <f aca="true" t="shared" si="4" ref="C46:H46">SUM(C5:C15)</f>
        <v>2265106</v>
      </c>
      <c r="D46" s="174">
        <f t="shared" si="4"/>
        <v>347437</v>
      </c>
      <c r="E46" s="175">
        <f t="shared" si="4"/>
        <v>2612543</v>
      </c>
      <c r="F46" s="173">
        <f t="shared" si="4"/>
        <v>2138263</v>
      </c>
      <c r="G46" s="174">
        <f t="shared" si="4"/>
        <v>93075</v>
      </c>
      <c r="H46" s="175">
        <f t="shared" si="4"/>
        <v>2231338</v>
      </c>
      <c r="I46" s="238">
        <f t="shared" si="3"/>
        <v>94.40012961865803</v>
      </c>
      <c r="J46" s="177">
        <f t="shared" si="3"/>
        <v>26.78902937798795</v>
      </c>
      <c r="K46" s="241">
        <f t="shared" si="3"/>
        <v>85.40866121629385</v>
      </c>
    </row>
    <row r="47" spans="1:11" ht="14.25" thickBot="1">
      <c r="A47" s="21"/>
      <c r="B47" s="80" t="s">
        <v>66</v>
      </c>
      <c r="C47" s="138">
        <f aca="true" t="shared" si="5" ref="C47:H47">SUM(C16:C45)</f>
        <v>785832</v>
      </c>
      <c r="D47" s="139">
        <f t="shared" si="5"/>
        <v>114445</v>
      </c>
      <c r="E47" s="140">
        <f t="shared" si="5"/>
        <v>900277</v>
      </c>
      <c r="F47" s="138">
        <f t="shared" si="5"/>
        <v>745492</v>
      </c>
      <c r="G47" s="139">
        <f t="shared" si="5"/>
        <v>31234</v>
      </c>
      <c r="H47" s="140">
        <f t="shared" si="5"/>
        <v>776726</v>
      </c>
      <c r="I47" s="194">
        <f t="shared" si="3"/>
        <v>94.86658726038135</v>
      </c>
      <c r="J47" s="167">
        <f t="shared" si="3"/>
        <v>27.291712176154487</v>
      </c>
      <c r="K47" s="195">
        <f t="shared" si="3"/>
        <v>86.2763349502431</v>
      </c>
    </row>
    <row r="48" spans="2:11" ht="14.25" thickBot="1">
      <c r="B48" s="82" t="s">
        <v>130</v>
      </c>
      <c r="C48" s="156">
        <f aca="true" t="shared" si="6" ref="C48:H48">SUM(C46:C47)</f>
        <v>3050938</v>
      </c>
      <c r="D48" s="157">
        <f t="shared" si="6"/>
        <v>461882</v>
      </c>
      <c r="E48" s="158">
        <f t="shared" si="6"/>
        <v>3512820</v>
      </c>
      <c r="F48" s="156">
        <f t="shared" si="6"/>
        <v>2883755</v>
      </c>
      <c r="G48" s="157">
        <f t="shared" si="6"/>
        <v>124309</v>
      </c>
      <c r="H48" s="158">
        <f t="shared" si="6"/>
        <v>3008064</v>
      </c>
      <c r="I48" s="221">
        <f t="shared" si="3"/>
        <v>94.52027540382663</v>
      </c>
      <c r="J48" s="172">
        <f t="shared" si="3"/>
        <v>26.9135839889842</v>
      </c>
      <c r="K48" s="222">
        <f t="shared" si="3"/>
        <v>85.6310314789827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tabColor indexed="42"/>
  </sheetPr>
  <dimension ref="A1:AG53"/>
  <sheetViews>
    <sheetView zoomScale="80" zoomScaleNormal="80" workbookViewId="0" topLeftCell="A1">
      <selection activeCell="B5" sqref="B5:F5"/>
    </sheetView>
  </sheetViews>
  <sheetFormatPr defaultColWidth="9.00390625" defaultRowHeight="24" customHeight="1"/>
  <cols>
    <col min="1" max="1" width="2.625" style="285" customWidth="1"/>
    <col min="2" max="2" width="2.625" style="286" customWidth="1"/>
    <col min="3" max="16384" width="2.625" style="285" customWidth="1"/>
  </cols>
  <sheetData>
    <row r="1" spans="1:33" ht="24" customHeight="1">
      <c r="A1" s="302" t="s">
        <v>134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</row>
    <row r="2" ht="24" customHeight="1">
      <c r="A2" s="286"/>
    </row>
    <row r="3" spans="1:32" ht="24" customHeight="1">
      <c r="A3" s="300" t="s">
        <v>135</v>
      </c>
      <c r="B3" s="300"/>
      <c r="C3" s="300"/>
      <c r="D3" s="300"/>
      <c r="E3" s="287"/>
      <c r="F3" s="287"/>
      <c r="G3" s="287"/>
      <c r="H3" s="287"/>
      <c r="I3" s="287"/>
      <c r="J3" s="287"/>
      <c r="K3" s="288"/>
      <c r="L3" s="288"/>
      <c r="M3" s="289"/>
      <c r="N3" s="289"/>
      <c r="O3" s="289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</row>
    <row r="4" spans="1:32" ht="24" customHeight="1">
      <c r="A4" s="300" t="s">
        <v>136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288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</row>
    <row r="5" spans="1:32" ht="24" customHeight="1">
      <c r="A5" s="288"/>
      <c r="B5" s="300" t="s">
        <v>137</v>
      </c>
      <c r="C5" s="300"/>
      <c r="D5" s="300"/>
      <c r="E5" s="300"/>
      <c r="F5" s="300"/>
      <c r="G5" s="288"/>
      <c r="H5" s="288"/>
      <c r="I5" s="288"/>
      <c r="J5" s="288"/>
      <c r="K5" s="288"/>
      <c r="L5" s="288"/>
      <c r="M5" s="288"/>
      <c r="N5" s="288"/>
      <c r="O5" s="288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</row>
    <row r="6" spans="1:32" ht="24" customHeight="1">
      <c r="A6" s="288"/>
      <c r="B6" s="291"/>
      <c r="C6" s="300" t="s">
        <v>138</v>
      </c>
      <c r="D6" s="300"/>
      <c r="E6" s="300"/>
      <c r="F6" s="300"/>
      <c r="G6" s="300"/>
      <c r="H6" s="300"/>
      <c r="I6" s="300"/>
      <c r="J6" s="288"/>
      <c r="K6" s="288"/>
      <c r="L6" s="288"/>
      <c r="M6" s="288"/>
      <c r="N6" s="288"/>
      <c r="O6" s="288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</row>
    <row r="7" spans="1:32" ht="24" customHeight="1">
      <c r="A7" s="288"/>
      <c r="B7" s="291"/>
      <c r="C7" s="288"/>
      <c r="D7" s="300" t="s">
        <v>139</v>
      </c>
      <c r="E7" s="300"/>
      <c r="F7" s="300"/>
      <c r="G7" s="300"/>
      <c r="H7" s="300"/>
      <c r="I7" s="300"/>
      <c r="J7" s="288"/>
      <c r="K7" s="288"/>
      <c r="L7" s="288"/>
      <c r="M7" s="288"/>
      <c r="N7" s="288"/>
      <c r="O7" s="288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</row>
    <row r="8" spans="1:32" ht="24" customHeight="1">
      <c r="A8" s="288"/>
      <c r="B8" s="291"/>
      <c r="C8" s="288"/>
      <c r="D8" s="300" t="s">
        <v>140</v>
      </c>
      <c r="E8" s="300"/>
      <c r="F8" s="300"/>
      <c r="G8" s="300"/>
      <c r="H8" s="300"/>
      <c r="I8" s="288"/>
      <c r="J8" s="288"/>
      <c r="K8" s="288"/>
      <c r="L8" s="288"/>
      <c r="M8" s="288"/>
      <c r="N8" s="288"/>
      <c r="O8" s="288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</row>
    <row r="9" spans="1:32" ht="24" customHeight="1">
      <c r="A9" s="289"/>
      <c r="B9" s="289"/>
      <c r="C9" s="289"/>
      <c r="D9" s="300" t="s">
        <v>141</v>
      </c>
      <c r="E9" s="300"/>
      <c r="F9" s="300"/>
      <c r="G9" s="300"/>
      <c r="H9" s="300"/>
      <c r="I9" s="300"/>
      <c r="J9" s="300"/>
      <c r="K9" s="289"/>
      <c r="L9" s="289"/>
      <c r="M9" s="288"/>
      <c r="N9" s="288"/>
      <c r="O9" s="288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</row>
    <row r="10" spans="1:32" ht="24" customHeight="1">
      <c r="A10" s="288"/>
      <c r="B10" s="291"/>
      <c r="C10" s="288"/>
      <c r="D10" s="300" t="s">
        <v>142</v>
      </c>
      <c r="E10" s="300"/>
      <c r="F10" s="300"/>
      <c r="G10" s="300"/>
      <c r="H10" s="300"/>
      <c r="I10" s="300"/>
      <c r="J10" s="288"/>
      <c r="K10" s="288"/>
      <c r="L10" s="288"/>
      <c r="M10" s="288"/>
      <c r="N10" s="288"/>
      <c r="O10" s="288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</row>
    <row r="11" spans="1:32" ht="24" customHeight="1">
      <c r="A11" s="288"/>
      <c r="B11" s="291"/>
      <c r="C11" s="300" t="s">
        <v>143</v>
      </c>
      <c r="D11" s="300"/>
      <c r="E11" s="300"/>
      <c r="F11" s="300"/>
      <c r="G11" s="300"/>
      <c r="H11" s="300"/>
      <c r="I11" s="300"/>
      <c r="J11" s="288"/>
      <c r="K11" s="288"/>
      <c r="L11" s="288"/>
      <c r="M11" s="288"/>
      <c r="N11" s="288"/>
      <c r="O11" s="288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</row>
    <row r="12" spans="1:32" ht="24" customHeight="1">
      <c r="A12" s="288"/>
      <c r="B12" s="291"/>
      <c r="C12" s="288"/>
      <c r="D12" s="300" t="s">
        <v>144</v>
      </c>
      <c r="E12" s="300"/>
      <c r="F12" s="300"/>
      <c r="G12" s="300"/>
      <c r="H12" s="300"/>
      <c r="I12" s="300"/>
      <c r="J12" s="300"/>
      <c r="K12" s="300"/>
      <c r="L12" s="288"/>
      <c r="M12" s="288"/>
      <c r="N12" s="288"/>
      <c r="O12" s="288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</row>
    <row r="13" spans="1:32" ht="24" customHeight="1">
      <c r="A13" s="288"/>
      <c r="B13" s="291"/>
      <c r="C13" s="288"/>
      <c r="D13" s="288"/>
      <c r="E13" s="300" t="s">
        <v>145</v>
      </c>
      <c r="F13" s="300"/>
      <c r="G13" s="300"/>
      <c r="H13" s="300"/>
      <c r="I13" s="288"/>
      <c r="J13" s="288"/>
      <c r="K13" s="288"/>
      <c r="L13" s="288"/>
      <c r="M13" s="288"/>
      <c r="N13" s="288"/>
      <c r="O13" s="288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</row>
    <row r="14" spans="1:32" ht="24" customHeight="1">
      <c r="A14" s="289"/>
      <c r="B14" s="289"/>
      <c r="C14" s="289"/>
      <c r="D14" s="289"/>
      <c r="E14" s="300" t="s">
        <v>146</v>
      </c>
      <c r="F14" s="300"/>
      <c r="G14" s="300"/>
      <c r="H14" s="300"/>
      <c r="I14" s="289"/>
      <c r="J14" s="289"/>
      <c r="K14" s="289"/>
      <c r="L14" s="289"/>
      <c r="M14" s="289"/>
      <c r="N14" s="289"/>
      <c r="O14" s="289"/>
      <c r="P14" s="289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</row>
    <row r="15" spans="1:32" ht="24" customHeight="1">
      <c r="A15" s="288"/>
      <c r="B15" s="291"/>
      <c r="C15" s="288"/>
      <c r="D15" s="288"/>
      <c r="E15" s="300" t="s">
        <v>147</v>
      </c>
      <c r="F15" s="300"/>
      <c r="G15" s="300"/>
      <c r="H15" s="300"/>
      <c r="I15" s="300"/>
      <c r="J15" s="300"/>
      <c r="K15" s="288"/>
      <c r="L15" s="288"/>
      <c r="M15" s="288"/>
      <c r="N15" s="288"/>
      <c r="O15" s="288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</row>
    <row r="16" spans="1:32" ht="24" customHeight="1">
      <c r="A16" s="288"/>
      <c r="B16" s="291"/>
      <c r="C16" s="288"/>
      <c r="D16" s="300" t="s">
        <v>148</v>
      </c>
      <c r="E16" s="300"/>
      <c r="F16" s="300"/>
      <c r="G16" s="300"/>
      <c r="H16" s="300"/>
      <c r="I16" s="300"/>
      <c r="J16" s="300"/>
      <c r="K16" s="300"/>
      <c r="L16" s="288"/>
      <c r="M16" s="288"/>
      <c r="N16" s="288"/>
      <c r="O16" s="288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</row>
    <row r="17" spans="1:32" ht="24" customHeight="1">
      <c r="A17" s="288"/>
      <c r="B17" s="291"/>
      <c r="C17" s="288"/>
      <c r="D17" s="288"/>
      <c r="E17" s="300" t="s">
        <v>149</v>
      </c>
      <c r="F17" s="300"/>
      <c r="G17" s="300"/>
      <c r="H17" s="300"/>
      <c r="I17" s="300"/>
      <c r="J17" s="288"/>
      <c r="K17" s="288"/>
      <c r="L17" s="288"/>
      <c r="M17" s="288"/>
      <c r="N17" s="288"/>
      <c r="O17" s="288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</row>
    <row r="18" spans="1:32" ht="24" customHeight="1">
      <c r="A18" s="289"/>
      <c r="B18" s="289"/>
      <c r="C18" s="289"/>
      <c r="D18" s="289"/>
      <c r="E18" s="292" t="s">
        <v>150</v>
      </c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</row>
    <row r="19" spans="1:32" ht="24" customHeight="1">
      <c r="A19" s="288"/>
      <c r="B19" s="293"/>
      <c r="C19" s="300" t="s">
        <v>151</v>
      </c>
      <c r="D19" s="300"/>
      <c r="E19" s="300"/>
      <c r="F19" s="300"/>
      <c r="G19" s="300"/>
      <c r="H19" s="300"/>
      <c r="I19" s="300"/>
      <c r="J19" s="288"/>
      <c r="K19" s="288"/>
      <c r="L19" s="288"/>
      <c r="M19" s="288"/>
      <c r="N19" s="288"/>
      <c r="O19" s="288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</row>
    <row r="20" spans="1:32" ht="24" customHeight="1">
      <c r="A20" s="288"/>
      <c r="B20" s="291"/>
      <c r="C20" s="300" t="s">
        <v>152</v>
      </c>
      <c r="D20" s="300"/>
      <c r="E20" s="300"/>
      <c r="F20" s="300"/>
      <c r="G20" s="300"/>
      <c r="H20" s="300"/>
      <c r="I20" s="300"/>
      <c r="J20" s="300"/>
      <c r="K20" s="300"/>
      <c r="L20" s="288"/>
      <c r="M20" s="288"/>
      <c r="N20" s="288"/>
      <c r="O20" s="288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</row>
    <row r="21" spans="1:32" ht="24" customHeight="1">
      <c r="A21" s="288"/>
      <c r="B21" s="291"/>
      <c r="C21" s="300" t="s">
        <v>153</v>
      </c>
      <c r="D21" s="300"/>
      <c r="E21" s="300"/>
      <c r="F21" s="300"/>
      <c r="G21" s="300"/>
      <c r="H21" s="300"/>
      <c r="I21" s="288"/>
      <c r="J21" s="288"/>
      <c r="K21" s="288"/>
      <c r="L21" s="288"/>
      <c r="M21" s="288"/>
      <c r="N21" s="288"/>
      <c r="O21" s="288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</row>
    <row r="22" spans="1:32" ht="24" customHeight="1">
      <c r="A22" s="289"/>
      <c r="B22" s="289"/>
      <c r="C22" s="300" t="s">
        <v>154</v>
      </c>
      <c r="D22" s="300"/>
      <c r="E22" s="300"/>
      <c r="F22" s="300"/>
      <c r="G22" s="300"/>
      <c r="H22" s="300"/>
      <c r="I22" s="300"/>
      <c r="J22" s="300"/>
      <c r="K22" s="300"/>
      <c r="L22" s="289"/>
      <c r="M22" s="289"/>
      <c r="N22" s="289"/>
      <c r="O22" s="288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</row>
    <row r="23" spans="1:32" ht="24" customHeight="1">
      <c r="A23" s="288"/>
      <c r="B23" s="291"/>
      <c r="C23" s="288"/>
      <c r="D23" s="300" t="s">
        <v>155</v>
      </c>
      <c r="E23" s="300"/>
      <c r="F23" s="300"/>
      <c r="G23" s="300"/>
      <c r="H23" s="300"/>
      <c r="I23" s="300"/>
      <c r="J23" s="288"/>
      <c r="K23" s="288"/>
      <c r="L23" s="288"/>
      <c r="M23" s="288"/>
      <c r="N23" s="288"/>
      <c r="O23" s="288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</row>
    <row r="24" spans="1:32" ht="24" customHeight="1">
      <c r="A24" s="288"/>
      <c r="B24" s="291"/>
      <c r="C24" s="288"/>
      <c r="D24" s="300" t="s">
        <v>156</v>
      </c>
      <c r="E24" s="300"/>
      <c r="F24" s="300"/>
      <c r="G24" s="300"/>
      <c r="H24" s="300"/>
      <c r="I24" s="300"/>
      <c r="J24" s="288"/>
      <c r="K24" s="288"/>
      <c r="L24" s="288"/>
      <c r="M24" s="288"/>
      <c r="N24" s="288"/>
      <c r="O24" s="288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</row>
    <row r="25" spans="1:32" ht="24" customHeight="1">
      <c r="A25" s="289"/>
      <c r="B25" s="300" t="s">
        <v>58</v>
      </c>
      <c r="C25" s="300"/>
      <c r="D25" s="300"/>
      <c r="E25" s="300"/>
      <c r="F25" s="300"/>
      <c r="G25" s="300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</row>
    <row r="26" spans="1:32" ht="24" customHeight="1">
      <c r="A26" s="288"/>
      <c r="B26" s="291"/>
      <c r="C26" s="300" t="s">
        <v>157</v>
      </c>
      <c r="D26" s="300"/>
      <c r="E26" s="300"/>
      <c r="F26" s="300"/>
      <c r="G26" s="300"/>
      <c r="H26" s="300"/>
      <c r="I26" s="288"/>
      <c r="J26" s="288"/>
      <c r="K26" s="288"/>
      <c r="L26" s="288"/>
      <c r="M26" s="288"/>
      <c r="N26" s="288"/>
      <c r="O26" s="288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</row>
    <row r="27" spans="1:32" ht="24" customHeight="1">
      <c r="A27" s="288"/>
      <c r="B27" s="291"/>
      <c r="C27" s="300" t="s">
        <v>158</v>
      </c>
      <c r="D27" s="300"/>
      <c r="E27" s="300"/>
      <c r="F27" s="300"/>
      <c r="G27" s="300"/>
      <c r="H27" s="300"/>
      <c r="I27" s="300"/>
      <c r="J27" s="288"/>
      <c r="K27" s="288"/>
      <c r="L27" s="288"/>
      <c r="M27" s="288"/>
      <c r="N27" s="288"/>
      <c r="O27" s="288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</row>
    <row r="28" spans="1:32" ht="24" customHeight="1">
      <c r="A28" s="288"/>
      <c r="B28" s="291"/>
      <c r="C28" s="300" t="s">
        <v>159</v>
      </c>
      <c r="D28" s="300"/>
      <c r="E28" s="300"/>
      <c r="F28" s="300"/>
      <c r="G28" s="300"/>
      <c r="H28" s="300"/>
      <c r="I28" s="300"/>
      <c r="J28" s="300"/>
      <c r="K28" s="288"/>
      <c r="L28" s="288"/>
      <c r="M28" s="288"/>
      <c r="N28" s="288"/>
      <c r="O28" s="288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</row>
    <row r="29" spans="1:32" ht="24" customHeight="1">
      <c r="A29" s="301" t="s">
        <v>160</v>
      </c>
      <c r="B29" s="301"/>
      <c r="C29" s="301"/>
      <c r="D29" s="301"/>
      <c r="E29" s="301"/>
      <c r="F29" s="301"/>
      <c r="G29" s="301"/>
      <c r="H29" s="301"/>
      <c r="I29" s="301"/>
      <c r="J29" s="289"/>
      <c r="K29" s="289"/>
      <c r="L29" s="289"/>
      <c r="M29" s="288"/>
      <c r="N29" s="288"/>
      <c r="O29" s="288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</row>
    <row r="30" spans="1:32" ht="24" customHeight="1">
      <c r="A30" s="288"/>
      <c r="B30" s="300" t="s">
        <v>61</v>
      </c>
      <c r="C30" s="300"/>
      <c r="D30" s="300"/>
      <c r="E30" s="300"/>
      <c r="F30" s="300"/>
      <c r="G30" s="300"/>
      <c r="H30" s="300"/>
      <c r="I30" s="300"/>
      <c r="J30" s="300"/>
      <c r="K30" s="288"/>
      <c r="L30" s="288"/>
      <c r="M30" s="288"/>
      <c r="N30" s="288"/>
      <c r="O30" s="288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</row>
    <row r="31" spans="1:32" ht="24" customHeight="1">
      <c r="A31" s="288"/>
      <c r="B31" s="300" t="s">
        <v>62</v>
      </c>
      <c r="C31" s="300"/>
      <c r="D31" s="300"/>
      <c r="E31" s="300"/>
      <c r="F31" s="300"/>
      <c r="G31" s="300"/>
      <c r="H31" s="300"/>
      <c r="I31" s="300"/>
      <c r="J31" s="300"/>
      <c r="K31" s="288"/>
      <c r="L31" s="288"/>
      <c r="M31" s="288"/>
      <c r="N31" s="288"/>
      <c r="O31" s="288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</row>
    <row r="32" spans="1:32" ht="24" customHeight="1">
      <c r="A32" s="288"/>
      <c r="B32" s="291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</row>
    <row r="33" spans="1:32" ht="24" customHeight="1">
      <c r="A33" s="288"/>
      <c r="B33" s="291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</row>
    <row r="34" spans="1:32" ht="24" customHeight="1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8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</row>
    <row r="35" spans="1:32" ht="24" customHeight="1">
      <c r="A35" s="288"/>
      <c r="B35" s="291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</row>
    <row r="36" spans="1:32" ht="24" customHeight="1">
      <c r="A36" s="288"/>
      <c r="B36" s="291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</row>
    <row r="37" spans="1:32" ht="24" customHeight="1">
      <c r="A37" s="288"/>
      <c r="B37" s="291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</row>
    <row r="38" spans="1:32" ht="24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8"/>
      <c r="N38" s="288"/>
      <c r="O38" s="288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</row>
    <row r="39" spans="1:32" ht="24" customHeight="1">
      <c r="A39" s="288"/>
      <c r="B39" s="291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</row>
    <row r="40" spans="1:32" ht="24" customHeight="1">
      <c r="A40" s="288"/>
      <c r="B40" s="291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</row>
    <row r="41" spans="1:32" ht="24" customHeight="1">
      <c r="A41" s="288"/>
      <c r="B41" s="291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</row>
    <row r="42" spans="1:32" ht="24" customHeight="1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</row>
    <row r="43" spans="1:32" ht="24" customHeight="1">
      <c r="A43" s="288"/>
      <c r="B43" s="291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</row>
    <row r="44" spans="1:32" ht="24" customHeight="1">
      <c r="A44" s="288"/>
      <c r="B44" s="291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</row>
    <row r="45" spans="1:32" ht="24" customHeight="1">
      <c r="A45" s="288"/>
      <c r="B45" s="291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</row>
    <row r="46" spans="1:32" ht="24" customHeight="1">
      <c r="A46" s="294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84"/>
      <c r="N46" s="284"/>
      <c r="O46" s="284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</row>
    <row r="47" spans="1:32" ht="24" customHeight="1">
      <c r="A47" s="284"/>
      <c r="B47" s="295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</row>
    <row r="48" spans="1:32" ht="24" customHeight="1">
      <c r="A48" s="284"/>
      <c r="B48" s="295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</row>
    <row r="49" spans="1:32" ht="24" customHeight="1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96"/>
      <c r="O49" s="296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</row>
    <row r="50" spans="1:32" ht="24" customHeight="1">
      <c r="A50" s="289"/>
      <c r="B50" s="293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</row>
    <row r="51" spans="1:32" ht="24" customHeight="1">
      <c r="A51" s="289"/>
      <c r="B51" s="293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</row>
    <row r="52" spans="1:32" ht="24" customHeight="1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84"/>
      <c r="L52" s="284"/>
      <c r="M52" s="284"/>
      <c r="N52" s="284"/>
      <c r="O52" s="284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</row>
    <row r="53" spans="1:32" ht="24" customHeight="1">
      <c r="A53" s="284"/>
      <c r="B53" s="295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</row>
  </sheetData>
  <mergeCells count="29">
    <mergeCell ref="A1:AG1"/>
    <mergeCell ref="A3:D3"/>
    <mergeCell ref="A4:N4"/>
    <mergeCell ref="B5:F5"/>
    <mergeCell ref="C6:I6"/>
    <mergeCell ref="D7:I7"/>
    <mergeCell ref="D8:H8"/>
    <mergeCell ref="D9:J9"/>
    <mergeCell ref="D10:I10"/>
    <mergeCell ref="C11:I11"/>
    <mergeCell ref="D12:K12"/>
    <mergeCell ref="E13:H13"/>
    <mergeCell ref="E14:H14"/>
    <mergeCell ref="E15:J15"/>
    <mergeCell ref="D16:K16"/>
    <mergeCell ref="E17:I17"/>
    <mergeCell ref="C19:I19"/>
    <mergeCell ref="C20:K20"/>
    <mergeCell ref="C21:H21"/>
    <mergeCell ref="C22:K22"/>
    <mergeCell ref="D23:I23"/>
    <mergeCell ref="D24:I24"/>
    <mergeCell ref="B25:G25"/>
    <mergeCell ref="C26:H26"/>
    <mergeCell ref="B31:J31"/>
    <mergeCell ref="C27:I27"/>
    <mergeCell ref="C28:J28"/>
    <mergeCell ref="A29:I29"/>
    <mergeCell ref="B30:J30"/>
  </mergeCells>
  <hyperlinks>
    <hyperlink ref="A3" location="第１表!A1" display="第１表　市町村の歳入状況"/>
    <hyperlink ref="A4" location="第２表!A1" display="第２表　市町村税の税目別収入額の推移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D7" location="'(ｲ)個人均等割'!A1" display="(ｲ) 均等割"/>
    <hyperlink ref="D8" location="'(ﾛ)所得割'!A1" display="(ﾛ) 所得割"/>
    <hyperlink ref="D9" location="'(ﾊ)法人均等割'!A1" display="(ﾊ) 法人均等割"/>
    <hyperlink ref="D10" location="'(ﾆ)法人税割'!A1" display="(ﾆ) 法人税割"/>
    <hyperlink ref="C11" location="'(2)固定資産税'!A1" display="(2) 固定資産税"/>
    <hyperlink ref="D12" location="'(ｲ)純固定資産税'!A1" display="(ｲ) 純固定資産税"/>
    <hyperlink ref="E13" location="a土地!A1" display="a 土地"/>
    <hyperlink ref="E14" location="b家屋!A1" display="b 家屋"/>
    <hyperlink ref="E15" location="c償却資産!A1" display="c 償却資産"/>
    <hyperlink ref="D16" location="'(ﾛ)交納付金'!A1" display="(ﾛ) 市町村交納付金"/>
    <hyperlink ref="E17" location="a交付金!A1" display="a 交付金"/>
    <hyperlink ref="E18" location="b納付金!A1" display="b 納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+'帳票61_06(1)'!EZ4</f>
        <v>2359268</v>
      </c>
      <c r="D5" s="127">
        <f>+'帳票61_06(1)'!FA4</f>
        <v>0</v>
      </c>
      <c r="E5" s="128">
        <f>SUM(C5:D5)</f>
        <v>2359268</v>
      </c>
      <c r="F5" s="126">
        <f>+'帳票61_06(1)'!FE4</f>
        <v>2359268</v>
      </c>
      <c r="G5" s="127">
        <f>+'帳票61_06(1)'!FF4</f>
        <v>0</v>
      </c>
      <c r="H5" s="128">
        <f>SUM(F5:G5)</f>
        <v>2359268</v>
      </c>
      <c r="I5" s="188">
        <f>IF(C5=0,"－",(F5/C5)*100)</f>
        <v>100</v>
      </c>
      <c r="J5" s="142" t="str">
        <f aca="true" t="shared" si="0" ref="J5:K36">IF(D5=0,"－",(G5/D5)*100)</f>
        <v>－</v>
      </c>
      <c r="K5" s="189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+'帳票61_06(1)'!EZ5</f>
        <v>488806</v>
      </c>
      <c r="D6" s="130">
        <f>+'帳票61_06(1)'!FA5</f>
        <v>0</v>
      </c>
      <c r="E6" s="131">
        <f aca="true" t="shared" si="1" ref="E6:E45">SUM(C6:D6)</f>
        <v>488806</v>
      </c>
      <c r="F6" s="129">
        <f>+'帳票61_06(1)'!FE5</f>
        <v>488806</v>
      </c>
      <c r="G6" s="130">
        <f>+'帳票61_06(1)'!FF5</f>
        <v>0</v>
      </c>
      <c r="H6" s="131">
        <f aca="true" t="shared" si="2" ref="H6:H45">SUM(F6:G6)</f>
        <v>488806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tr">
        <f>+'帳票61_06(1)'!B6</f>
        <v>石垣市</v>
      </c>
      <c r="C7" s="129">
        <f>+'帳票61_06(1)'!EZ6</f>
        <v>251849</v>
      </c>
      <c r="D7" s="130">
        <f>+'帳票61_06(1)'!FA6</f>
        <v>0</v>
      </c>
      <c r="E7" s="131">
        <f t="shared" si="1"/>
        <v>251849</v>
      </c>
      <c r="F7" s="129">
        <f>+'帳票61_06(1)'!FE6</f>
        <v>251849</v>
      </c>
      <c r="G7" s="130">
        <f>+'帳票61_06(1)'!FF6</f>
        <v>0</v>
      </c>
      <c r="H7" s="131">
        <f t="shared" si="2"/>
        <v>251849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+'帳票61_06(1)'!EZ7</f>
        <v>1392658</v>
      </c>
      <c r="D8" s="130">
        <f>+'帳票61_06(1)'!FA7</f>
        <v>0</v>
      </c>
      <c r="E8" s="131">
        <f t="shared" si="1"/>
        <v>1392658</v>
      </c>
      <c r="F8" s="129">
        <f>+'帳票61_06(1)'!FE7</f>
        <v>1392658</v>
      </c>
      <c r="G8" s="130">
        <f>+'帳票61_06(1)'!FF7</f>
        <v>0</v>
      </c>
      <c r="H8" s="131">
        <f t="shared" si="2"/>
        <v>1392658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+'帳票61_06(1)'!EZ8</f>
        <v>276661</v>
      </c>
      <c r="D9" s="133">
        <f>+'帳票61_06(1)'!FA8</f>
        <v>0</v>
      </c>
      <c r="E9" s="134">
        <f t="shared" si="1"/>
        <v>276661</v>
      </c>
      <c r="F9" s="132">
        <f>+'帳票61_06(1)'!FE8</f>
        <v>276661</v>
      </c>
      <c r="G9" s="133">
        <f>+'帳票61_06(1)'!FF8</f>
        <v>0</v>
      </c>
      <c r="H9" s="134">
        <f t="shared" si="2"/>
        <v>276661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77" t="str">
        <f>+'帳票61_06(1)'!B9</f>
        <v>糸満市</v>
      </c>
      <c r="C10" s="135">
        <f>+'帳票61_06(1)'!EZ9</f>
        <v>265365</v>
      </c>
      <c r="D10" s="136">
        <f>+'帳票61_06(1)'!FA9</f>
        <v>0</v>
      </c>
      <c r="E10" s="137">
        <f t="shared" si="1"/>
        <v>265365</v>
      </c>
      <c r="F10" s="135">
        <f>+'帳票61_06(1)'!FE9</f>
        <v>265365</v>
      </c>
      <c r="G10" s="136">
        <f>+'帳票61_06(1)'!FF9</f>
        <v>0</v>
      </c>
      <c r="H10" s="137">
        <f t="shared" si="2"/>
        <v>265365</v>
      </c>
      <c r="I10" s="192">
        <f t="shared" si="3"/>
        <v>100</v>
      </c>
      <c r="J10" s="151" t="str">
        <f t="shared" si="0"/>
        <v>－</v>
      </c>
      <c r="K10" s="193">
        <f t="shared" si="0"/>
        <v>100</v>
      </c>
    </row>
    <row r="11" spans="1:11" ht="13.5">
      <c r="A11" s="17"/>
      <c r="B11" s="75" t="str">
        <f>+'帳票61_06(1)'!B10</f>
        <v>沖縄市</v>
      </c>
      <c r="C11" s="129">
        <f>+'帳票61_06(1)'!EZ10</f>
        <v>583197</v>
      </c>
      <c r="D11" s="130">
        <f>+'帳票61_06(1)'!FA10</f>
        <v>0</v>
      </c>
      <c r="E11" s="131">
        <f t="shared" si="1"/>
        <v>583197</v>
      </c>
      <c r="F11" s="129">
        <f>+'帳票61_06(1)'!FE10</f>
        <v>583197</v>
      </c>
      <c r="G11" s="130">
        <f>+'帳票61_06(1)'!FF10</f>
        <v>0</v>
      </c>
      <c r="H11" s="131">
        <f t="shared" si="2"/>
        <v>583197</v>
      </c>
      <c r="I11" s="190">
        <f t="shared" si="3"/>
        <v>100</v>
      </c>
      <c r="J11" s="145" t="str">
        <f t="shared" si="0"/>
        <v>－</v>
      </c>
      <c r="K11" s="191">
        <f t="shared" si="0"/>
        <v>100</v>
      </c>
    </row>
    <row r="12" spans="1:11" ht="13.5">
      <c r="A12" s="17"/>
      <c r="B12" s="75" t="str">
        <f>+'帳票61_06(1)'!B11</f>
        <v>豊見城市</v>
      </c>
      <c r="C12" s="129">
        <f>+'帳票61_06(1)'!EZ11</f>
        <v>221174</v>
      </c>
      <c r="D12" s="130">
        <f>+'帳票61_06(1)'!FA11</f>
        <v>0</v>
      </c>
      <c r="E12" s="131">
        <f t="shared" si="1"/>
        <v>221174</v>
      </c>
      <c r="F12" s="129">
        <f>+'帳票61_06(1)'!FE11</f>
        <v>221174</v>
      </c>
      <c r="G12" s="130">
        <f>+'帳票61_06(1)'!FF11</f>
        <v>0</v>
      </c>
      <c r="H12" s="131">
        <f t="shared" si="2"/>
        <v>221174</v>
      </c>
      <c r="I12" s="190">
        <f t="shared" si="3"/>
        <v>100</v>
      </c>
      <c r="J12" s="145" t="str">
        <f t="shared" si="0"/>
        <v>－</v>
      </c>
      <c r="K12" s="191">
        <f t="shared" si="0"/>
        <v>100</v>
      </c>
    </row>
    <row r="13" spans="1:11" ht="13.5">
      <c r="A13" s="17"/>
      <c r="B13" s="75" t="str">
        <f>+'帳票61_06(1)'!B12</f>
        <v>うるま市</v>
      </c>
      <c r="C13" s="129">
        <f>+'帳票61_06(1)'!EZ12</f>
        <v>524878</v>
      </c>
      <c r="D13" s="130">
        <f>+'帳票61_06(1)'!FA12</f>
        <v>0</v>
      </c>
      <c r="E13" s="131">
        <f t="shared" si="1"/>
        <v>524878</v>
      </c>
      <c r="F13" s="129">
        <f>+'帳票61_06(1)'!FE12</f>
        <v>524878</v>
      </c>
      <c r="G13" s="130">
        <f>+'帳票61_06(1)'!FF12</f>
        <v>0</v>
      </c>
      <c r="H13" s="131">
        <f t="shared" si="2"/>
        <v>524878</v>
      </c>
      <c r="I13" s="190">
        <f t="shared" si="3"/>
        <v>100</v>
      </c>
      <c r="J13" s="145" t="str">
        <f t="shared" si="0"/>
        <v>－</v>
      </c>
      <c r="K13" s="191">
        <f t="shared" si="0"/>
        <v>100</v>
      </c>
    </row>
    <row r="14" spans="1:11" ht="13.5">
      <c r="A14" s="17"/>
      <c r="B14" s="76" t="str">
        <f>+'帳票61_06(1)'!B13</f>
        <v>宮古島市</v>
      </c>
      <c r="C14" s="132">
        <f>+'帳票61_06(1)'!EZ13</f>
        <v>306971</v>
      </c>
      <c r="D14" s="133">
        <f>+'帳票61_06(1)'!FA13</f>
        <v>0</v>
      </c>
      <c r="E14" s="134">
        <f t="shared" si="1"/>
        <v>306971</v>
      </c>
      <c r="F14" s="132">
        <f>+'帳票61_06(1)'!FE13</f>
        <v>306971</v>
      </c>
      <c r="G14" s="133">
        <f>+'帳票61_06(1)'!FF13</f>
        <v>0</v>
      </c>
      <c r="H14" s="134">
        <f t="shared" si="2"/>
        <v>306971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77" t="str">
        <f>+'帳票61_06(1)'!B14</f>
        <v>南城市</v>
      </c>
      <c r="C15" s="135">
        <f>+'帳票61_06(1)'!EZ14</f>
        <v>182723</v>
      </c>
      <c r="D15" s="136">
        <f>+'帳票61_06(1)'!FA14</f>
        <v>0</v>
      </c>
      <c r="E15" s="137">
        <f t="shared" si="1"/>
        <v>182723</v>
      </c>
      <c r="F15" s="135">
        <f>+'帳票61_06(1)'!FE14</f>
        <v>182723</v>
      </c>
      <c r="G15" s="136">
        <f>+'帳票61_06(1)'!FF14</f>
        <v>0</v>
      </c>
      <c r="H15" s="137">
        <f t="shared" si="2"/>
        <v>182723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78" t="str">
        <f>+'帳票61_06(1)'!B15</f>
        <v>国頭村</v>
      </c>
      <c r="C16" s="126">
        <f>+'帳票61_06(1)'!EZ15</f>
        <v>28574</v>
      </c>
      <c r="D16" s="127">
        <f>+'帳票61_06(1)'!FA15</f>
        <v>0</v>
      </c>
      <c r="E16" s="128">
        <f t="shared" si="1"/>
        <v>28574</v>
      </c>
      <c r="F16" s="126">
        <f>+'帳票61_06(1)'!FE15</f>
        <v>28574</v>
      </c>
      <c r="G16" s="127">
        <f>+'帳票61_06(1)'!FF15</f>
        <v>0</v>
      </c>
      <c r="H16" s="128">
        <f t="shared" si="2"/>
        <v>28574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+'帳票61_06(1)'!EZ16</f>
        <v>15400</v>
      </c>
      <c r="D17" s="130">
        <f>+'帳票61_06(1)'!FA16</f>
        <v>0</v>
      </c>
      <c r="E17" s="131">
        <f t="shared" si="1"/>
        <v>15400</v>
      </c>
      <c r="F17" s="129">
        <f>+'帳票61_06(1)'!FE16</f>
        <v>15400</v>
      </c>
      <c r="G17" s="130">
        <f>+'帳票61_06(1)'!FF16</f>
        <v>0</v>
      </c>
      <c r="H17" s="131">
        <f t="shared" si="2"/>
        <v>15400</v>
      </c>
      <c r="I17" s="190">
        <f t="shared" si="3"/>
        <v>100</v>
      </c>
      <c r="J17" s="145" t="str">
        <f t="shared" si="0"/>
        <v>－</v>
      </c>
      <c r="K17" s="191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+'帳票61_06(1)'!EZ17</f>
        <v>8184</v>
      </c>
      <c r="D18" s="130">
        <f>+'帳票61_06(1)'!FA17</f>
        <v>0</v>
      </c>
      <c r="E18" s="131">
        <f t="shared" si="1"/>
        <v>8184</v>
      </c>
      <c r="F18" s="129">
        <f>+'帳票61_06(1)'!FE17</f>
        <v>8184</v>
      </c>
      <c r="G18" s="130">
        <f>+'帳票61_06(1)'!FF17</f>
        <v>0</v>
      </c>
      <c r="H18" s="131">
        <f t="shared" si="2"/>
        <v>8184</v>
      </c>
      <c r="I18" s="190">
        <f t="shared" si="3"/>
        <v>100</v>
      </c>
      <c r="J18" s="145" t="str">
        <f t="shared" si="0"/>
        <v>－</v>
      </c>
      <c r="K18" s="191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+'帳票61_06(1)'!EZ18</f>
        <v>52596</v>
      </c>
      <c r="D19" s="133">
        <f>+'帳票61_06(1)'!FA18</f>
        <v>0</v>
      </c>
      <c r="E19" s="134">
        <f t="shared" si="1"/>
        <v>52596</v>
      </c>
      <c r="F19" s="132">
        <f>+'帳票61_06(1)'!FE18</f>
        <v>52596</v>
      </c>
      <c r="G19" s="133">
        <f>+'帳票61_06(1)'!FF18</f>
        <v>0</v>
      </c>
      <c r="H19" s="134">
        <f t="shared" si="2"/>
        <v>52596</v>
      </c>
      <c r="I19" s="168">
        <f t="shared" si="3"/>
        <v>100</v>
      </c>
      <c r="J19" s="148" t="str">
        <f t="shared" si="0"/>
        <v>－</v>
      </c>
      <c r="K19" s="170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+'帳票61_06(1)'!EZ19</f>
        <v>69481</v>
      </c>
      <c r="D20" s="136">
        <f>+'帳票61_06(1)'!FA19</f>
        <v>0</v>
      </c>
      <c r="E20" s="137">
        <f t="shared" si="1"/>
        <v>69481</v>
      </c>
      <c r="F20" s="135">
        <f>+'帳票61_06(1)'!FE19</f>
        <v>69481</v>
      </c>
      <c r="G20" s="136">
        <f>+'帳票61_06(1)'!FF19</f>
        <v>0</v>
      </c>
      <c r="H20" s="137">
        <f t="shared" si="2"/>
        <v>69481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75" t="str">
        <f>+'帳票61_06(1)'!B20</f>
        <v>恩納村</v>
      </c>
      <c r="C21" s="129">
        <f>+'帳票61_06(1)'!EZ20</f>
        <v>38456</v>
      </c>
      <c r="D21" s="130">
        <f>+'帳票61_06(1)'!FA20</f>
        <v>0</v>
      </c>
      <c r="E21" s="131">
        <f t="shared" si="1"/>
        <v>38456</v>
      </c>
      <c r="F21" s="129">
        <f>+'帳票61_06(1)'!FE20</f>
        <v>38456</v>
      </c>
      <c r="G21" s="130">
        <f>+'帳票61_06(1)'!FF20</f>
        <v>0</v>
      </c>
      <c r="H21" s="131">
        <f t="shared" si="2"/>
        <v>38456</v>
      </c>
      <c r="I21" s="190">
        <f t="shared" si="3"/>
        <v>100</v>
      </c>
      <c r="J21" s="145" t="str">
        <f t="shared" si="0"/>
        <v>－</v>
      </c>
      <c r="K21" s="191">
        <f t="shared" si="0"/>
        <v>100</v>
      </c>
    </row>
    <row r="22" spans="1:11" ht="13.5">
      <c r="A22" s="17"/>
      <c r="B22" s="75" t="str">
        <f>+'帳票61_06(1)'!B21</f>
        <v>宜野座村</v>
      </c>
      <c r="C22" s="129">
        <f>+'帳票61_06(1)'!EZ21</f>
        <v>19199</v>
      </c>
      <c r="D22" s="130">
        <f>+'帳票61_06(1)'!FA21</f>
        <v>0</v>
      </c>
      <c r="E22" s="131">
        <f t="shared" si="1"/>
        <v>19199</v>
      </c>
      <c r="F22" s="129">
        <f>+'帳票61_06(1)'!FE21</f>
        <v>19199</v>
      </c>
      <c r="G22" s="130">
        <f>+'帳票61_06(1)'!FF21</f>
        <v>0</v>
      </c>
      <c r="H22" s="131">
        <f t="shared" si="2"/>
        <v>19199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+'帳票61_06(1)'!EZ22</f>
        <v>46233</v>
      </c>
      <c r="D23" s="130">
        <f>+'帳票61_06(1)'!FA22</f>
        <v>0</v>
      </c>
      <c r="E23" s="131">
        <f t="shared" si="1"/>
        <v>46233</v>
      </c>
      <c r="F23" s="129">
        <f>+'帳票61_06(1)'!FE22</f>
        <v>46233</v>
      </c>
      <c r="G23" s="130">
        <f>+'帳票61_06(1)'!FF22</f>
        <v>0</v>
      </c>
      <c r="H23" s="131">
        <f t="shared" si="2"/>
        <v>46233</v>
      </c>
      <c r="I23" s="190">
        <f t="shared" si="3"/>
        <v>100</v>
      </c>
      <c r="J23" s="145" t="str">
        <f t="shared" si="0"/>
        <v>－</v>
      </c>
      <c r="K23" s="191">
        <f t="shared" si="0"/>
        <v>100</v>
      </c>
    </row>
    <row r="24" spans="1:11" ht="13.5">
      <c r="A24" s="17"/>
      <c r="B24" s="76" t="str">
        <f>+'帳票61_06(1)'!B23</f>
        <v>伊江村</v>
      </c>
      <c r="C24" s="132">
        <f>+'帳票61_06(1)'!EZ23</f>
        <v>24877</v>
      </c>
      <c r="D24" s="133">
        <f>+'帳票61_06(1)'!FA23</f>
        <v>0</v>
      </c>
      <c r="E24" s="134">
        <f t="shared" si="1"/>
        <v>24877</v>
      </c>
      <c r="F24" s="132">
        <f>+'帳票61_06(1)'!FE23</f>
        <v>24877</v>
      </c>
      <c r="G24" s="133">
        <f>+'帳票61_06(1)'!FF23</f>
        <v>0</v>
      </c>
      <c r="H24" s="134">
        <f t="shared" si="2"/>
        <v>24877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+'帳票61_06(1)'!EZ24</f>
        <v>152725</v>
      </c>
      <c r="D25" s="136">
        <f>+'帳票61_06(1)'!FA24</f>
        <v>0</v>
      </c>
      <c r="E25" s="137">
        <f t="shared" si="1"/>
        <v>152725</v>
      </c>
      <c r="F25" s="135">
        <f>+'帳票61_06(1)'!FE24</f>
        <v>152725</v>
      </c>
      <c r="G25" s="136">
        <f>+'帳票61_06(1)'!FF24</f>
        <v>0</v>
      </c>
      <c r="H25" s="137">
        <f t="shared" si="2"/>
        <v>152725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75" t="str">
        <f>+'帳票61_06(1)'!B25</f>
        <v>嘉手納町</v>
      </c>
      <c r="C26" s="129">
        <f>+'帳票61_06(1)'!EZ25</f>
        <v>78257</v>
      </c>
      <c r="D26" s="130">
        <f>+'帳票61_06(1)'!FA25</f>
        <v>0</v>
      </c>
      <c r="E26" s="131">
        <f t="shared" si="1"/>
        <v>78257</v>
      </c>
      <c r="F26" s="129">
        <f>+'帳票61_06(1)'!FE25</f>
        <v>78257</v>
      </c>
      <c r="G26" s="130">
        <f>+'帳票61_06(1)'!FF25</f>
        <v>0</v>
      </c>
      <c r="H26" s="131">
        <f t="shared" si="2"/>
        <v>78257</v>
      </c>
      <c r="I26" s="190">
        <f t="shared" si="3"/>
        <v>100</v>
      </c>
      <c r="J26" s="145" t="str">
        <f t="shared" si="0"/>
        <v>－</v>
      </c>
      <c r="K26" s="191">
        <f t="shared" si="0"/>
        <v>100</v>
      </c>
    </row>
    <row r="27" spans="1:11" ht="13.5">
      <c r="A27" s="17"/>
      <c r="B27" s="75" t="str">
        <f>+'帳票61_06(1)'!B26</f>
        <v>北谷町</v>
      </c>
      <c r="C27" s="129">
        <f>+'帳票61_06(1)'!EZ26</f>
        <v>112113</v>
      </c>
      <c r="D27" s="130">
        <f>+'帳票61_06(1)'!FA26</f>
        <v>0</v>
      </c>
      <c r="E27" s="131">
        <f t="shared" si="1"/>
        <v>112113</v>
      </c>
      <c r="F27" s="129">
        <f>+'帳票61_06(1)'!FE26</f>
        <v>112113</v>
      </c>
      <c r="G27" s="130">
        <f>+'帳票61_06(1)'!FF26</f>
        <v>0</v>
      </c>
      <c r="H27" s="131">
        <f t="shared" si="2"/>
        <v>112113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+'帳票61_06(1)'!EZ27</f>
        <v>143579</v>
      </c>
      <c r="D28" s="130">
        <f>+'帳票61_06(1)'!FA27</f>
        <v>0</v>
      </c>
      <c r="E28" s="131">
        <f t="shared" si="1"/>
        <v>143579</v>
      </c>
      <c r="F28" s="129">
        <f>+'帳票61_06(1)'!FE27</f>
        <v>143579</v>
      </c>
      <c r="G28" s="130">
        <f>+'帳票61_06(1)'!FF27</f>
        <v>0</v>
      </c>
      <c r="H28" s="131">
        <f t="shared" si="2"/>
        <v>143579</v>
      </c>
      <c r="I28" s="190">
        <f t="shared" si="3"/>
        <v>100</v>
      </c>
      <c r="J28" s="145" t="str">
        <f t="shared" si="0"/>
        <v>－</v>
      </c>
      <c r="K28" s="191">
        <f t="shared" si="0"/>
        <v>100</v>
      </c>
    </row>
    <row r="29" spans="1:11" ht="13.5">
      <c r="A29" s="17"/>
      <c r="B29" s="76" t="str">
        <f>+'帳票61_06(1)'!B28</f>
        <v>中城村</v>
      </c>
      <c r="C29" s="132">
        <f>+'帳票61_06(1)'!EZ28</f>
        <v>68293</v>
      </c>
      <c r="D29" s="133">
        <f>+'帳票61_06(1)'!FA28</f>
        <v>0</v>
      </c>
      <c r="E29" s="134">
        <f t="shared" si="1"/>
        <v>68293</v>
      </c>
      <c r="F29" s="132">
        <f>+'帳票61_06(1)'!FE28</f>
        <v>68293</v>
      </c>
      <c r="G29" s="133">
        <f>+'帳票61_06(1)'!FF28</f>
        <v>0</v>
      </c>
      <c r="H29" s="134">
        <f t="shared" si="2"/>
        <v>68293</v>
      </c>
      <c r="I29" s="168">
        <f t="shared" si="3"/>
        <v>100</v>
      </c>
      <c r="J29" s="148" t="str">
        <f t="shared" si="0"/>
        <v>－</v>
      </c>
      <c r="K29" s="170">
        <f t="shared" si="0"/>
        <v>100</v>
      </c>
    </row>
    <row r="30" spans="1:11" ht="13.5">
      <c r="A30" s="17"/>
      <c r="B30" s="77" t="str">
        <f>+'帳票61_06(1)'!B29</f>
        <v>西原町</v>
      </c>
      <c r="C30" s="135">
        <f>+'帳票61_06(1)'!EZ29</f>
        <v>138024</v>
      </c>
      <c r="D30" s="136">
        <f>+'帳票61_06(1)'!FA29</f>
        <v>0</v>
      </c>
      <c r="E30" s="137">
        <f t="shared" si="1"/>
        <v>138024</v>
      </c>
      <c r="F30" s="135">
        <f>+'帳票61_06(1)'!FE29</f>
        <v>138024</v>
      </c>
      <c r="G30" s="136">
        <f>+'帳票61_06(1)'!FF29</f>
        <v>0</v>
      </c>
      <c r="H30" s="137">
        <f t="shared" si="2"/>
        <v>138024</v>
      </c>
      <c r="I30" s="192">
        <f t="shared" si="3"/>
        <v>100</v>
      </c>
      <c r="J30" s="151" t="str">
        <f t="shared" si="0"/>
        <v>－</v>
      </c>
      <c r="K30" s="193">
        <f t="shared" si="0"/>
        <v>100</v>
      </c>
    </row>
    <row r="31" spans="1:11" ht="13.5">
      <c r="A31" s="17"/>
      <c r="B31" s="75" t="str">
        <f>+'帳票61_06(1)'!B30</f>
        <v>与那原町</v>
      </c>
      <c r="C31" s="129">
        <f>+'帳票61_06(1)'!EZ30</f>
        <v>63931</v>
      </c>
      <c r="D31" s="130">
        <f>+'帳票61_06(1)'!FA30</f>
        <v>0</v>
      </c>
      <c r="E31" s="131">
        <f t="shared" si="1"/>
        <v>63931</v>
      </c>
      <c r="F31" s="129">
        <f>+'帳票61_06(1)'!FE30</f>
        <v>63931</v>
      </c>
      <c r="G31" s="130">
        <f>+'帳票61_06(1)'!FF30</f>
        <v>0</v>
      </c>
      <c r="H31" s="131">
        <f t="shared" si="2"/>
        <v>63931</v>
      </c>
      <c r="I31" s="190">
        <f t="shared" si="3"/>
        <v>100</v>
      </c>
      <c r="J31" s="145" t="str">
        <f t="shared" si="0"/>
        <v>－</v>
      </c>
      <c r="K31" s="191">
        <f t="shared" si="0"/>
        <v>100</v>
      </c>
    </row>
    <row r="32" spans="1:11" ht="13.5">
      <c r="A32" s="17"/>
      <c r="B32" s="75" t="str">
        <f>+'帳票61_06(1)'!B31</f>
        <v>南風原町</v>
      </c>
      <c r="C32" s="129">
        <f>+'帳票61_06(1)'!EZ31</f>
        <v>222776</v>
      </c>
      <c r="D32" s="130">
        <f>+'帳票61_06(1)'!FA31</f>
        <v>0</v>
      </c>
      <c r="E32" s="131">
        <f t="shared" si="1"/>
        <v>222776</v>
      </c>
      <c r="F32" s="129">
        <f>+'帳票61_06(1)'!FE31</f>
        <v>222776</v>
      </c>
      <c r="G32" s="130">
        <f>+'帳票61_06(1)'!FF31</f>
        <v>0</v>
      </c>
      <c r="H32" s="131">
        <f t="shared" si="2"/>
        <v>222776</v>
      </c>
      <c r="I32" s="190">
        <f t="shared" si="3"/>
        <v>100</v>
      </c>
      <c r="J32" s="145" t="str">
        <f t="shared" si="0"/>
        <v>－</v>
      </c>
      <c r="K32" s="191">
        <f t="shared" si="0"/>
        <v>100</v>
      </c>
    </row>
    <row r="33" spans="1:11" ht="13.5">
      <c r="A33" s="17"/>
      <c r="B33" s="75" t="str">
        <f>+'帳票61_06(1)'!B32</f>
        <v>渡嘉敷村</v>
      </c>
      <c r="C33" s="129">
        <f>+'帳票61_06(1)'!EZ32</f>
        <v>3589</v>
      </c>
      <c r="D33" s="130">
        <f>+'帳票61_06(1)'!FA32</f>
        <v>0</v>
      </c>
      <c r="E33" s="131">
        <f t="shared" si="1"/>
        <v>3589</v>
      </c>
      <c r="F33" s="129">
        <f>+'帳票61_06(1)'!FE32</f>
        <v>3589</v>
      </c>
      <c r="G33" s="130">
        <f>+'帳票61_06(1)'!FF32</f>
        <v>0</v>
      </c>
      <c r="H33" s="131">
        <f t="shared" si="2"/>
        <v>3589</v>
      </c>
      <c r="I33" s="190">
        <f t="shared" si="3"/>
        <v>100</v>
      </c>
      <c r="J33" s="145" t="str">
        <f t="shared" si="0"/>
        <v>－</v>
      </c>
      <c r="K33" s="191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+'帳票61_06(1)'!EZ33</f>
        <v>4813</v>
      </c>
      <c r="D34" s="133">
        <f>+'帳票61_06(1)'!FA33</f>
        <v>0</v>
      </c>
      <c r="E34" s="134">
        <f t="shared" si="1"/>
        <v>4813</v>
      </c>
      <c r="F34" s="132">
        <f>+'帳票61_06(1)'!FE33</f>
        <v>4813</v>
      </c>
      <c r="G34" s="133">
        <f>+'帳票61_06(1)'!FF33</f>
        <v>0</v>
      </c>
      <c r="H34" s="134">
        <f t="shared" si="2"/>
        <v>4813</v>
      </c>
      <c r="I34" s="168">
        <f t="shared" si="3"/>
        <v>100</v>
      </c>
      <c r="J34" s="148" t="str">
        <f t="shared" si="0"/>
        <v>－</v>
      </c>
      <c r="K34" s="170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+'帳票61_06(1)'!EZ34</f>
        <v>4266</v>
      </c>
      <c r="D35" s="136">
        <f>+'帳票61_06(1)'!FA34</f>
        <v>0</v>
      </c>
      <c r="E35" s="137">
        <f t="shared" si="1"/>
        <v>4266</v>
      </c>
      <c r="F35" s="135">
        <f>+'帳票61_06(1)'!FE34</f>
        <v>4266</v>
      </c>
      <c r="G35" s="136">
        <f>+'帳票61_06(1)'!FF34</f>
        <v>0</v>
      </c>
      <c r="H35" s="137">
        <f t="shared" si="2"/>
        <v>4266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+'帳票61_06(1)'!EZ35</f>
        <v>2618</v>
      </c>
      <c r="D36" s="130">
        <f>+'帳票61_06(1)'!FA35</f>
        <v>0</v>
      </c>
      <c r="E36" s="131">
        <f t="shared" si="1"/>
        <v>2618</v>
      </c>
      <c r="F36" s="129">
        <f>+'帳票61_06(1)'!FE35</f>
        <v>2618</v>
      </c>
      <c r="G36" s="130">
        <f>+'帳票61_06(1)'!FF35</f>
        <v>0</v>
      </c>
      <c r="H36" s="131">
        <f t="shared" si="2"/>
        <v>2618</v>
      </c>
      <c r="I36" s="190">
        <f t="shared" si="3"/>
        <v>100</v>
      </c>
      <c r="J36" s="145" t="str">
        <f t="shared" si="0"/>
        <v>－</v>
      </c>
      <c r="K36" s="191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+'帳票61_06(1)'!EZ36</f>
        <v>10415</v>
      </c>
      <c r="D37" s="130">
        <f>+'帳票61_06(1)'!FA36</f>
        <v>0</v>
      </c>
      <c r="E37" s="131">
        <f t="shared" si="1"/>
        <v>10415</v>
      </c>
      <c r="F37" s="129">
        <f>+'帳票61_06(1)'!FE36</f>
        <v>10415</v>
      </c>
      <c r="G37" s="130">
        <f>+'帳票61_06(1)'!FF36</f>
        <v>0</v>
      </c>
      <c r="H37" s="131">
        <f t="shared" si="2"/>
        <v>10415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+'帳票61_06(1)'!EZ37</f>
        <v>4412</v>
      </c>
      <c r="D38" s="130">
        <f>+'帳票61_06(1)'!FA37</f>
        <v>0</v>
      </c>
      <c r="E38" s="131">
        <f t="shared" si="1"/>
        <v>4412</v>
      </c>
      <c r="F38" s="129">
        <f>+'帳票61_06(1)'!FE37</f>
        <v>4412</v>
      </c>
      <c r="G38" s="130">
        <f>+'帳票61_06(1)'!FF37</f>
        <v>0</v>
      </c>
      <c r="H38" s="131">
        <f t="shared" si="2"/>
        <v>4412</v>
      </c>
      <c r="I38" s="190">
        <f t="shared" si="3"/>
        <v>100</v>
      </c>
      <c r="J38" s="145" t="str">
        <f t="shared" si="3"/>
        <v>－</v>
      </c>
      <c r="K38" s="191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+'帳票61_06(1)'!EZ38</f>
        <v>7117</v>
      </c>
      <c r="D39" s="133">
        <f>+'帳票61_06(1)'!FA38</f>
        <v>0</v>
      </c>
      <c r="E39" s="134">
        <f t="shared" si="1"/>
        <v>7117</v>
      </c>
      <c r="F39" s="132">
        <f>+'帳票61_06(1)'!FE38</f>
        <v>7117</v>
      </c>
      <c r="G39" s="133">
        <f>+'帳票61_06(1)'!FF38</f>
        <v>0</v>
      </c>
      <c r="H39" s="134">
        <f t="shared" si="2"/>
        <v>7117</v>
      </c>
      <c r="I39" s="168">
        <f t="shared" si="3"/>
        <v>100</v>
      </c>
      <c r="J39" s="148" t="str">
        <f t="shared" si="3"/>
        <v>－</v>
      </c>
      <c r="K39" s="170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+'帳票61_06(1)'!EZ39</f>
        <v>9446</v>
      </c>
      <c r="D40" s="136">
        <f>+'帳票61_06(1)'!FA39</f>
        <v>0</v>
      </c>
      <c r="E40" s="137">
        <f t="shared" si="1"/>
        <v>9446</v>
      </c>
      <c r="F40" s="135">
        <f>+'帳票61_06(1)'!FE39</f>
        <v>9446</v>
      </c>
      <c r="G40" s="136">
        <f>+'帳票61_06(1)'!FF39</f>
        <v>0</v>
      </c>
      <c r="H40" s="137">
        <f t="shared" si="2"/>
        <v>9446</v>
      </c>
      <c r="I40" s="192">
        <f t="shared" si="3"/>
        <v>100</v>
      </c>
      <c r="J40" s="151" t="str">
        <f t="shared" si="3"/>
        <v>－</v>
      </c>
      <c r="K40" s="193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+'帳票61_06(1)'!EZ40</f>
        <v>44669</v>
      </c>
      <c r="D41" s="130">
        <f>+'帳票61_06(1)'!FA40</f>
        <v>0</v>
      </c>
      <c r="E41" s="131">
        <f t="shared" si="1"/>
        <v>44669</v>
      </c>
      <c r="F41" s="129">
        <f>+'帳票61_06(1)'!FE40</f>
        <v>44669</v>
      </c>
      <c r="G41" s="130">
        <f>+'帳票61_06(1)'!FF40</f>
        <v>0</v>
      </c>
      <c r="H41" s="131">
        <f t="shared" si="2"/>
        <v>44669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+'帳票61_06(1)'!EZ41</f>
        <v>103460</v>
      </c>
      <c r="D42" s="130">
        <f>+'帳票61_06(1)'!FA41</f>
        <v>0</v>
      </c>
      <c r="E42" s="131">
        <f t="shared" si="1"/>
        <v>103460</v>
      </c>
      <c r="F42" s="129">
        <f>+'帳票61_06(1)'!FE41</f>
        <v>103460</v>
      </c>
      <c r="G42" s="130">
        <f>+'帳票61_06(1)'!FF41</f>
        <v>0</v>
      </c>
      <c r="H42" s="131">
        <f t="shared" si="2"/>
        <v>103460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+'帳票61_06(1)'!EZ42</f>
        <v>5956</v>
      </c>
      <c r="D43" s="130">
        <f>+'帳票61_06(1)'!FA42</f>
        <v>0</v>
      </c>
      <c r="E43" s="131">
        <f t="shared" si="1"/>
        <v>5956</v>
      </c>
      <c r="F43" s="129">
        <f>+'帳票61_06(1)'!FE42</f>
        <v>5419</v>
      </c>
      <c r="G43" s="130">
        <f>+'帳票61_06(1)'!FF42</f>
        <v>0</v>
      </c>
      <c r="H43" s="131">
        <f t="shared" si="2"/>
        <v>5419</v>
      </c>
      <c r="I43" s="190">
        <f t="shared" si="3"/>
        <v>90.98388179986569</v>
      </c>
      <c r="J43" s="145" t="str">
        <f t="shared" si="3"/>
        <v>－</v>
      </c>
      <c r="K43" s="191">
        <f t="shared" si="3"/>
        <v>90.98388179986569</v>
      </c>
    </row>
    <row r="44" spans="1:11" ht="13.5">
      <c r="A44" s="17"/>
      <c r="B44" s="76" t="str">
        <f>+'帳票61_06(1)'!B43</f>
        <v>竹富町</v>
      </c>
      <c r="C44" s="132">
        <f>+'帳票61_06(1)'!EZ43</f>
        <v>19666</v>
      </c>
      <c r="D44" s="133">
        <f>+'帳票61_06(1)'!FA43</f>
        <v>0</v>
      </c>
      <c r="E44" s="134">
        <f t="shared" si="1"/>
        <v>19666</v>
      </c>
      <c r="F44" s="132">
        <f>+'帳票61_06(1)'!FE43</f>
        <v>19666</v>
      </c>
      <c r="G44" s="133">
        <f>+'帳票61_06(1)'!FF43</f>
        <v>0</v>
      </c>
      <c r="H44" s="134">
        <f t="shared" si="2"/>
        <v>19666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29" t="str">
        <f>+'帳票61_06(1)'!B44</f>
        <v>与那国町</v>
      </c>
      <c r="C45" s="230">
        <f>+'帳票61_06(1)'!EZ44</f>
        <v>8024</v>
      </c>
      <c r="D45" s="231">
        <f>+'帳票61_06(1)'!FA44</f>
        <v>0</v>
      </c>
      <c r="E45" s="232">
        <f t="shared" si="1"/>
        <v>8024</v>
      </c>
      <c r="F45" s="230">
        <f>+'帳票61_06(1)'!FE44</f>
        <v>8024</v>
      </c>
      <c r="G45" s="231">
        <f>+'帳票61_06(1)'!FF44</f>
        <v>0</v>
      </c>
      <c r="H45" s="232">
        <f t="shared" si="2"/>
        <v>8024</v>
      </c>
      <c r="I45" s="246">
        <f t="shared" si="3"/>
        <v>100</v>
      </c>
      <c r="J45" s="234" t="str">
        <f t="shared" si="3"/>
        <v>－</v>
      </c>
      <c r="K45" s="247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6853550</v>
      </c>
      <c r="D46" s="174">
        <f t="shared" si="4"/>
        <v>0</v>
      </c>
      <c r="E46" s="175">
        <f t="shared" si="4"/>
        <v>6853550</v>
      </c>
      <c r="F46" s="173">
        <f t="shared" si="4"/>
        <v>6853550</v>
      </c>
      <c r="G46" s="174">
        <f t="shared" si="4"/>
        <v>0</v>
      </c>
      <c r="H46" s="175">
        <f t="shared" si="4"/>
        <v>6853550</v>
      </c>
      <c r="I46" s="238">
        <f t="shared" si="3"/>
        <v>100</v>
      </c>
      <c r="J46" s="177" t="str">
        <f t="shared" si="3"/>
        <v>－</v>
      </c>
      <c r="K46" s="241">
        <f t="shared" si="3"/>
        <v>100</v>
      </c>
    </row>
    <row r="47" spans="1:11" ht="14.25" thickBot="1">
      <c r="A47" s="21"/>
      <c r="B47" s="80" t="s">
        <v>66</v>
      </c>
      <c r="C47" s="138">
        <f aca="true" t="shared" si="5" ref="C47:H47">SUM(C16:C45)</f>
        <v>1511149</v>
      </c>
      <c r="D47" s="139">
        <f t="shared" si="5"/>
        <v>0</v>
      </c>
      <c r="E47" s="140">
        <f t="shared" si="5"/>
        <v>1511149</v>
      </c>
      <c r="F47" s="138">
        <f t="shared" si="5"/>
        <v>1510612</v>
      </c>
      <c r="G47" s="139">
        <f t="shared" si="5"/>
        <v>0</v>
      </c>
      <c r="H47" s="140">
        <f t="shared" si="5"/>
        <v>1510612</v>
      </c>
      <c r="I47" s="194">
        <f t="shared" si="3"/>
        <v>99.96446412630388</v>
      </c>
      <c r="J47" s="167" t="str">
        <f t="shared" si="3"/>
        <v>－</v>
      </c>
      <c r="K47" s="195">
        <f t="shared" si="3"/>
        <v>99.96446412630388</v>
      </c>
    </row>
    <row r="48" spans="2:11" ht="14.25" thickBot="1">
      <c r="B48" s="82" t="s">
        <v>130</v>
      </c>
      <c r="C48" s="156">
        <f aca="true" t="shared" si="6" ref="C48:H48">SUM(C46:C47)</f>
        <v>8364699</v>
      </c>
      <c r="D48" s="157">
        <f t="shared" si="6"/>
        <v>0</v>
      </c>
      <c r="E48" s="158">
        <f t="shared" si="6"/>
        <v>8364699</v>
      </c>
      <c r="F48" s="156">
        <f t="shared" si="6"/>
        <v>8364162</v>
      </c>
      <c r="G48" s="157">
        <f t="shared" si="6"/>
        <v>0</v>
      </c>
      <c r="H48" s="158">
        <f t="shared" si="6"/>
        <v>8364162</v>
      </c>
      <c r="I48" s="221">
        <f t="shared" si="3"/>
        <v>99.99358016349422</v>
      </c>
      <c r="J48" s="172" t="str">
        <f t="shared" si="3"/>
        <v>－</v>
      </c>
      <c r="K48" s="222">
        <f t="shared" si="3"/>
        <v>99.99358016349422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68" top="0.5905511811023623" bottom="0.5905511811023623" header="0.5118110236220472" footer="0.472440944881889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54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+'帳票61_06(1)'!FI4</f>
        <v>0</v>
      </c>
      <c r="D5" s="127">
        <f>+'帳票61_06(1)'!FJ4</f>
        <v>0</v>
      </c>
      <c r="E5" s="128">
        <f>SUM(C5:D5)</f>
        <v>0</v>
      </c>
      <c r="F5" s="126">
        <f>+'帳票61_06(1)'!FN4</f>
        <v>0</v>
      </c>
      <c r="G5" s="127">
        <f>+'帳票61_06(1)'!FO4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+'帳票61_06(1)'!FI5</f>
        <v>0</v>
      </c>
      <c r="D6" s="130">
        <f>+'帳票61_06(1)'!FJ5</f>
        <v>0</v>
      </c>
      <c r="E6" s="131">
        <f aca="true" t="shared" si="1" ref="E6:E45">SUM(C6:D6)</f>
        <v>0</v>
      </c>
      <c r="F6" s="129">
        <f>+'帳票61_06(1)'!FN5</f>
        <v>0</v>
      </c>
      <c r="G6" s="130">
        <f>+'帳票61_06(1)'!FO5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+'帳票61_06(1)'!FI6</f>
        <v>1542</v>
      </c>
      <c r="D7" s="130">
        <f>+'帳票61_06(1)'!FJ6</f>
        <v>0</v>
      </c>
      <c r="E7" s="131">
        <f t="shared" si="1"/>
        <v>1542</v>
      </c>
      <c r="F7" s="129">
        <f>+'帳票61_06(1)'!FN6</f>
        <v>1542</v>
      </c>
      <c r="G7" s="130">
        <f>+'帳票61_06(1)'!FO6</f>
        <v>0</v>
      </c>
      <c r="H7" s="131">
        <f t="shared" si="2"/>
        <v>1542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+'帳票61_06(1)'!FI7</f>
        <v>0</v>
      </c>
      <c r="D8" s="130">
        <f>+'帳票61_06(1)'!FJ7</f>
        <v>0</v>
      </c>
      <c r="E8" s="131">
        <f t="shared" si="1"/>
        <v>0</v>
      </c>
      <c r="F8" s="129">
        <f>+'帳票61_06(1)'!FN7</f>
        <v>0</v>
      </c>
      <c r="G8" s="130">
        <f>+'帳票61_06(1)'!FO7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248" t="str">
        <f>+'帳票61_06(1)'!B8</f>
        <v>名護市</v>
      </c>
      <c r="C9" s="132">
        <f>+'帳票61_06(1)'!FI8</f>
        <v>18946</v>
      </c>
      <c r="D9" s="133">
        <f>+'帳票61_06(1)'!FJ8</f>
        <v>0</v>
      </c>
      <c r="E9" s="134">
        <f t="shared" si="1"/>
        <v>18946</v>
      </c>
      <c r="F9" s="132">
        <f>+'帳票61_06(1)'!FN8</f>
        <v>18946</v>
      </c>
      <c r="G9" s="133">
        <f>+'帳票61_06(1)'!FO8</f>
        <v>0</v>
      </c>
      <c r="H9" s="134">
        <f t="shared" si="2"/>
        <v>18946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249" t="str">
        <f>+'帳票61_06(1)'!B9</f>
        <v>糸満市</v>
      </c>
      <c r="C10" s="135">
        <f>+'帳票61_06(1)'!FI9</f>
        <v>1307</v>
      </c>
      <c r="D10" s="136">
        <f>+'帳票61_06(1)'!FJ9</f>
        <v>0</v>
      </c>
      <c r="E10" s="137">
        <f t="shared" si="1"/>
        <v>1307</v>
      </c>
      <c r="F10" s="135">
        <f>+'帳票61_06(1)'!FN9</f>
        <v>1285</v>
      </c>
      <c r="G10" s="136">
        <f>+'帳票61_06(1)'!FO9</f>
        <v>0</v>
      </c>
      <c r="H10" s="137">
        <f t="shared" si="2"/>
        <v>1285</v>
      </c>
      <c r="I10" s="192">
        <f t="shared" si="3"/>
        <v>98.31675592960978</v>
      </c>
      <c r="J10" s="151" t="str">
        <f t="shared" si="0"/>
        <v>－</v>
      </c>
      <c r="K10" s="193">
        <f t="shared" si="0"/>
        <v>98.31675592960978</v>
      </c>
    </row>
    <row r="11" spans="1:11" ht="13.5">
      <c r="A11" s="17"/>
      <c r="B11" s="250" t="str">
        <f>+'帳票61_06(1)'!B10</f>
        <v>沖縄市</v>
      </c>
      <c r="C11" s="129">
        <f>+'帳票61_06(1)'!FI10</f>
        <v>0</v>
      </c>
      <c r="D11" s="130">
        <f>+'帳票61_06(1)'!FJ10</f>
        <v>0</v>
      </c>
      <c r="E11" s="131">
        <f t="shared" si="1"/>
        <v>0</v>
      </c>
      <c r="F11" s="129">
        <f>+'帳票61_06(1)'!FN10</f>
        <v>0</v>
      </c>
      <c r="G11" s="130">
        <f>+'帳票61_06(1)'!FO10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250" t="str">
        <f>+'帳票61_06(1)'!B11</f>
        <v>豊見城市</v>
      </c>
      <c r="C12" s="129">
        <f>+'帳票61_06(1)'!FI11</f>
        <v>0</v>
      </c>
      <c r="D12" s="130">
        <f>+'帳票61_06(1)'!FJ11</f>
        <v>0</v>
      </c>
      <c r="E12" s="131">
        <f t="shared" si="1"/>
        <v>0</v>
      </c>
      <c r="F12" s="129">
        <f>+'帳票61_06(1)'!FN11</f>
        <v>0</v>
      </c>
      <c r="G12" s="130">
        <f>+'帳票61_06(1)'!FO11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250" t="str">
        <f>+'帳票61_06(1)'!B12</f>
        <v>うるま市</v>
      </c>
      <c r="C13" s="129">
        <f>+'帳票61_06(1)'!FI12</f>
        <v>0</v>
      </c>
      <c r="D13" s="130">
        <f>+'帳票61_06(1)'!FJ12</f>
        <v>0</v>
      </c>
      <c r="E13" s="131">
        <f t="shared" si="1"/>
        <v>0</v>
      </c>
      <c r="F13" s="129">
        <f>+'帳票61_06(1)'!FN12</f>
        <v>0</v>
      </c>
      <c r="G13" s="130">
        <f>+'帳票61_06(1)'!FO12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248" t="str">
        <f>+'帳票61_06(1)'!B13</f>
        <v>宮古島市</v>
      </c>
      <c r="C14" s="132">
        <f>+'帳票61_06(1)'!FI13</f>
        <v>872</v>
      </c>
      <c r="D14" s="133">
        <f>+'帳票61_06(1)'!FJ13</f>
        <v>779</v>
      </c>
      <c r="E14" s="134">
        <f t="shared" si="1"/>
        <v>1651</v>
      </c>
      <c r="F14" s="132">
        <f>+'帳票61_06(1)'!FN13</f>
        <v>872</v>
      </c>
      <c r="G14" s="133">
        <f>+'帳票61_06(1)'!FO13</f>
        <v>779</v>
      </c>
      <c r="H14" s="134">
        <f t="shared" si="2"/>
        <v>1651</v>
      </c>
      <c r="I14" s="168">
        <f t="shared" si="3"/>
        <v>100</v>
      </c>
      <c r="J14" s="148">
        <f t="shared" si="0"/>
        <v>100</v>
      </c>
      <c r="K14" s="170">
        <f t="shared" si="0"/>
        <v>100</v>
      </c>
    </row>
    <row r="15" spans="1:11" ht="13.5">
      <c r="A15" s="17"/>
      <c r="B15" s="249" t="str">
        <f>+'帳票61_06(1)'!B14</f>
        <v>南城市</v>
      </c>
      <c r="C15" s="135">
        <f>+'帳票61_06(1)'!FI14</f>
        <v>57</v>
      </c>
      <c r="D15" s="136">
        <f>+'帳票61_06(1)'!FJ14</f>
        <v>0</v>
      </c>
      <c r="E15" s="137">
        <f t="shared" si="1"/>
        <v>57</v>
      </c>
      <c r="F15" s="135">
        <f>+'帳票61_06(1)'!FN14</f>
        <v>57</v>
      </c>
      <c r="G15" s="136">
        <f>+'帳票61_06(1)'!FO14</f>
        <v>0</v>
      </c>
      <c r="H15" s="137">
        <f t="shared" si="2"/>
        <v>57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251" t="str">
        <f>+'帳票61_06(1)'!B15</f>
        <v>国頭村</v>
      </c>
      <c r="C16" s="126">
        <f>+'帳票61_06(1)'!FI15</f>
        <v>862</v>
      </c>
      <c r="D16" s="127">
        <f>+'帳票61_06(1)'!FJ15</f>
        <v>0</v>
      </c>
      <c r="E16" s="128">
        <f t="shared" si="1"/>
        <v>862</v>
      </c>
      <c r="F16" s="126">
        <f>+'帳票61_06(1)'!FN15</f>
        <v>862</v>
      </c>
      <c r="G16" s="127">
        <f>+'帳票61_06(1)'!FO15</f>
        <v>0</v>
      </c>
      <c r="H16" s="128">
        <f t="shared" si="2"/>
        <v>862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250" t="str">
        <f>+'帳票61_06(1)'!B16</f>
        <v>大宜味村</v>
      </c>
      <c r="C17" s="129">
        <f>+'帳票61_06(1)'!FI16</f>
        <v>0</v>
      </c>
      <c r="D17" s="130">
        <f>+'帳票61_06(1)'!FJ16</f>
        <v>0</v>
      </c>
      <c r="E17" s="131">
        <f t="shared" si="1"/>
        <v>0</v>
      </c>
      <c r="F17" s="129">
        <f>+'帳票61_06(1)'!FN16</f>
        <v>0</v>
      </c>
      <c r="G17" s="130">
        <f>+'帳票61_06(1)'!FO16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250" t="str">
        <f>+'帳票61_06(1)'!B17</f>
        <v>東村</v>
      </c>
      <c r="C18" s="129">
        <f>+'帳票61_06(1)'!FI17</f>
        <v>0</v>
      </c>
      <c r="D18" s="130">
        <f>+'帳票61_06(1)'!FJ17</f>
        <v>0</v>
      </c>
      <c r="E18" s="131">
        <f t="shared" si="1"/>
        <v>0</v>
      </c>
      <c r="F18" s="129">
        <f>+'帳票61_06(1)'!FN17</f>
        <v>0</v>
      </c>
      <c r="G18" s="130">
        <f>+'帳票61_06(1)'!FO17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248" t="str">
        <f>+'帳票61_06(1)'!B18</f>
        <v>今帰仁村</v>
      </c>
      <c r="C19" s="132">
        <f>+'帳票61_06(1)'!FI18</f>
        <v>0</v>
      </c>
      <c r="D19" s="133">
        <f>+'帳票61_06(1)'!FJ18</f>
        <v>0</v>
      </c>
      <c r="E19" s="134">
        <f t="shared" si="1"/>
        <v>0</v>
      </c>
      <c r="F19" s="132">
        <f>+'帳票61_06(1)'!FN18</f>
        <v>0</v>
      </c>
      <c r="G19" s="133">
        <f>+'帳票61_06(1)'!FO18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249" t="str">
        <f>+'帳票61_06(1)'!B19</f>
        <v>本部町</v>
      </c>
      <c r="C20" s="135">
        <f>+'帳票61_06(1)'!FI19</f>
        <v>10909</v>
      </c>
      <c r="D20" s="136">
        <f>+'帳票61_06(1)'!FJ19</f>
        <v>0</v>
      </c>
      <c r="E20" s="137">
        <f t="shared" si="1"/>
        <v>10909</v>
      </c>
      <c r="F20" s="135">
        <f>+'帳票61_06(1)'!FN19</f>
        <v>10909</v>
      </c>
      <c r="G20" s="136">
        <f>+'帳票61_06(1)'!FO19</f>
        <v>0</v>
      </c>
      <c r="H20" s="137">
        <f t="shared" si="2"/>
        <v>10909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250" t="str">
        <f>+'帳票61_06(1)'!B20</f>
        <v>恩納村</v>
      </c>
      <c r="C21" s="129">
        <f>+'帳票61_06(1)'!FI20</f>
        <v>0</v>
      </c>
      <c r="D21" s="130">
        <f>+'帳票61_06(1)'!FJ20</f>
        <v>0</v>
      </c>
      <c r="E21" s="131">
        <f t="shared" si="1"/>
        <v>0</v>
      </c>
      <c r="F21" s="129">
        <f>+'帳票61_06(1)'!FN20</f>
        <v>0</v>
      </c>
      <c r="G21" s="130">
        <f>+'帳票61_06(1)'!FO20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250" t="str">
        <f>+'帳票61_06(1)'!B21</f>
        <v>宜野座村</v>
      </c>
      <c r="C22" s="129">
        <f>+'帳票61_06(1)'!FI21</f>
        <v>0</v>
      </c>
      <c r="D22" s="130">
        <f>+'帳票61_06(1)'!FJ21</f>
        <v>0</v>
      </c>
      <c r="E22" s="131">
        <f t="shared" si="1"/>
        <v>0</v>
      </c>
      <c r="F22" s="129">
        <f>+'帳票61_06(1)'!FN21</f>
        <v>0</v>
      </c>
      <c r="G22" s="130">
        <f>+'帳票61_06(1)'!FO21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250" t="str">
        <f>+'帳票61_06(1)'!B22</f>
        <v>金武町</v>
      </c>
      <c r="C23" s="129">
        <f>+'帳票61_06(1)'!FI22</f>
        <v>0</v>
      </c>
      <c r="D23" s="130">
        <f>+'帳票61_06(1)'!FJ22</f>
        <v>0</v>
      </c>
      <c r="E23" s="131">
        <f t="shared" si="1"/>
        <v>0</v>
      </c>
      <c r="F23" s="129">
        <f>+'帳票61_06(1)'!FN22</f>
        <v>0</v>
      </c>
      <c r="G23" s="130">
        <f>+'帳票61_06(1)'!FO22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248" t="str">
        <f>+'帳票61_06(1)'!B23</f>
        <v>伊江村</v>
      </c>
      <c r="C24" s="132">
        <f>+'帳票61_06(1)'!FI23</f>
        <v>329</v>
      </c>
      <c r="D24" s="133">
        <f>+'帳票61_06(1)'!FJ23</f>
        <v>0</v>
      </c>
      <c r="E24" s="134">
        <f t="shared" si="1"/>
        <v>329</v>
      </c>
      <c r="F24" s="132">
        <f>+'帳票61_06(1)'!FN23</f>
        <v>329</v>
      </c>
      <c r="G24" s="133">
        <f>+'帳票61_06(1)'!FO23</f>
        <v>0</v>
      </c>
      <c r="H24" s="134">
        <f t="shared" si="2"/>
        <v>329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249" t="str">
        <f>+'帳票61_06(1)'!B24</f>
        <v>読谷村</v>
      </c>
      <c r="C25" s="135">
        <f>+'帳票61_06(1)'!FI24</f>
        <v>16</v>
      </c>
      <c r="D25" s="136">
        <f>+'帳票61_06(1)'!FJ24</f>
        <v>0</v>
      </c>
      <c r="E25" s="137">
        <f t="shared" si="1"/>
        <v>16</v>
      </c>
      <c r="F25" s="135">
        <f>+'帳票61_06(1)'!FN24</f>
        <v>16</v>
      </c>
      <c r="G25" s="136">
        <f>+'帳票61_06(1)'!FO24</f>
        <v>0</v>
      </c>
      <c r="H25" s="137">
        <f t="shared" si="2"/>
        <v>16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250" t="str">
        <f>+'帳票61_06(1)'!B25</f>
        <v>嘉手納町</v>
      </c>
      <c r="C26" s="129">
        <f>+'帳票61_06(1)'!FI25</f>
        <v>0</v>
      </c>
      <c r="D26" s="130">
        <f>+'帳票61_06(1)'!FJ25</f>
        <v>0</v>
      </c>
      <c r="E26" s="131">
        <f t="shared" si="1"/>
        <v>0</v>
      </c>
      <c r="F26" s="129">
        <f>+'帳票61_06(1)'!FN25</f>
        <v>0</v>
      </c>
      <c r="G26" s="130">
        <f>+'帳票61_06(1)'!FO25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250" t="str">
        <f>+'帳票61_06(1)'!B26</f>
        <v>北谷町</v>
      </c>
      <c r="C27" s="129">
        <f>+'帳票61_06(1)'!FI26</f>
        <v>0</v>
      </c>
      <c r="D27" s="130">
        <f>+'帳票61_06(1)'!FJ26</f>
        <v>0</v>
      </c>
      <c r="E27" s="131">
        <f t="shared" si="1"/>
        <v>0</v>
      </c>
      <c r="F27" s="129">
        <f>+'帳票61_06(1)'!FN26</f>
        <v>0</v>
      </c>
      <c r="G27" s="130">
        <f>+'帳票61_06(1)'!FO26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250" t="str">
        <f>+'帳票61_06(1)'!B27</f>
        <v>北中城村</v>
      </c>
      <c r="C28" s="129">
        <f>+'帳票61_06(1)'!FI27</f>
        <v>0</v>
      </c>
      <c r="D28" s="130">
        <f>+'帳票61_06(1)'!FJ27</f>
        <v>0</v>
      </c>
      <c r="E28" s="131">
        <f t="shared" si="1"/>
        <v>0</v>
      </c>
      <c r="F28" s="129">
        <f>+'帳票61_06(1)'!FN27</f>
        <v>0</v>
      </c>
      <c r="G28" s="130">
        <f>+'帳票61_06(1)'!FO27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248" t="str">
        <f>+'帳票61_06(1)'!B28</f>
        <v>中城村</v>
      </c>
      <c r="C29" s="132">
        <f>+'帳票61_06(1)'!FI28</f>
        <v>0</v>
      </c>
      <c r="D29" s="133">
        <f>+'帳票61_06(1)'!FJ28</f>
        <v>0</v>
      </c>
      <c r="E29" s="134">
        <f t="shared" si="1"/>
        <v>0</v>
      </c>
      <c r="F29" s="132">
        <f>+'帳票61_06(1)'!FN28</f>
        <v>0</v>
      </c>
      <c r="G29" s="133">
        <f>+'帳票61_06(1)'!FO28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249" t="str">
        <f>+'帳票61_06(1)'!B29</f>
        <v>西原町</v>
      </c>
      <c r="C30" s="135">
        <f>+'帳票61_06(1)'!FI29</f>
        <v>0</v>
      </c>
      <c r="D30" s="136">
        <f>+'帳票61_06(1)'!FJ29</f>
        <v>0</v>
      </c>
      <c r="E30" s="137">
        <f t="shared" si="1"/>
        <v>0</v>
      </c>
      <c r="F30" s="135">
        <f>+'帳票61_06(1)'!FN29</f>
        <v>0</v>
      </c>
      <c r="G30" s="136">
        <f>+'帳票61_06(1)'!FO29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250" t="str">
        <f>+'帳票61_06(1)'!B30</f>
        <v>与那原町</v>
      </c>
      <c r="C31" s="129">
        <f>+'帳票61_06(1)'!FI30</f>
        <v>0</v>
      </c>
      <c r="D31" s="130">
        <f>+'帳票61_06(1)'!FJ30</f>
        <v>0</v>
      </c>
      <c r="E31" s="131">
        <f t="shared" si="1"/>
        <v>0</v>
      </c>
      <c r="F31" s="129">
        <f>+'帳票61_06(1)'!FN30</f>
        <v>0</v>
      </c>
      <c r="G31" s="130">
        <f>+'帳票61_06(1)'!FO30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250" t="str">
        <f>+'帳票61_06(1)'!B31</f>
        <v>南風原町</v>
      </c>
      <c r="C32" s="129">
        <f>+'帳票61_06(1)'!FI31</f>
        <v>0</v>
      </c>
      <c r="D32" s="130">
        <f>+'帳票61_06(1)'!FJ31</f>
        <v>0</v>
      </c>
      <c r="E32" s="131">
        <f t="shared" si="1"/>
        <v>0</v>
      </c>
      <c r="F32" s="129">
        <f>+'帳票61_06(1)'!FN31</f>
        <v>0</v>
      </c>
      <c r="G32" s="130">
        <f>+'帳票61_06(1)'!FO31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250" t="str">
        <f>+'帳票61_06(1)'!B32</f>
        <v>渡嘉敷村</v>
      </c>
      <c r="C33" s="129">
        <f>+'帳票61_06(1)'!FI32</f>
        <v>0</v>
      </c>
      <c r="D33" s="130">
        <f>+'帳票61_06(1)'!FJ32</f>
        <v>0</v>
      </c>
      <c r="E33" s="131">
        <f t="shared" si="1"/>
        <v>0</v>
      </c>
      <c r="F33" s="129">
        <f>+'帳票61_06(1)'!FN32</f>
        <v>0</v>
      </c>
      <c r="G33" s="130">
        <f>+'帳票61_06(1)'!FO32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248" t="str">
        <f>+'帳票61_06(1)'!B33</f>
        <v>座間味村</v>
      </c>
      <c r="C34" s="132">
        <f>+'帳票61_06(1)'!FI33</f>
        <v>0</v>
      </c>
      <c r="D34" s="133">
        <f>+'帳票61_06(1)'!FJ33</f>
        <v>0</v>
      </c>
      <c r="E34" s="134">
        <f t="shared" si="1"/>
        <v>0</v>
      </c>
      <c r="F34" s="132">
        <f>+'帳票61_06(1)'!FN33</f>
        <v>0</v>
      </c>
      <c r="G34" s="133">
        <f>+'帳票61_06(1)'!FO33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249" t="str">
        <f>+'帳票61_06(1)'!B34</f>
        <v>粟国村</v>
      </c>
      <c r="C35" s="135">
        <f>+'帳票61_06(1)'!FI34</f>
        <v>30</v>
      </c>
      <c r="D35" s="136">
        <f>+'帳票61_06(1)'!FJ34</f>
        <v>0</v>
      </c>
      <c r="E35" s="137">
        <f t="shared" si="1"/>
        <v>30</v>
      </c>
      <c r="F35" s="135">
        <f>+'帳票61_06(1)'!FN34</f>
        <v>30</v>
      </c>
      <c r="G35" s="136">
        <f>+'帳票61_06(1)'!FO34</f>
        <v>0</v>
      </c>
      <c r="H35" s="137">
        <f t="shared" si="2"/>
        <v>30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250" t="str">
        <f>+'帳票61_06(1)'!B35</f>
        <v>渡名喜村</v>
      </c>
      <c r="C36" s="129">
        <f>+'帳票61_06(1)'!FI35</f>
        <v>0</v>
      </c>
      <c r="D36" s="130">
        <f>+'帳票61_06(1)'!FJ35</f>
        <v>0</v>
      </c>
      <c r="E36" s="131">
        <f t="shared" si="1"/>
        <v>0</v>
      </c>
      <c r="F36" s="129">
        <f>+'帳票61_06(1)'!FN35</f>
        <v>0</v>
      </c>
      <c r="G36" s="130">
        <f>+'帳票61_06(1)'!FO35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250" t="str">
        <f>+'帳票61_06(1)'!B36</f>
        <v>南大東村</v>
      </c>
      <c r="C37" s="129">
        <f>+'帳票61_06(1)'!FI36</f>
        <v>109</v>
      </c>
      <c r="D37" s="130">
        <f>+'帳票61_06(1)'!FJ36</f>
        <v>0</v>
      </c>
      <c r="E37" s="131">
        <f t="shared" si="1"/>
        <v>109</v>
      </c>
      <c r="F37" s="129">
        <f>+'帳票61_06(1)'!FN36</f>
        <v>109</v>
      </c>
      <c r="G37" s="130">
        <f>+'帳票61_06(1)'!FO36</f>
        <v>0</v>
      </c>
      <c r="H37" s="131">
        <f t="shared" si="2"/>
        <v>109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250" t="str">
        <f>+'帳票61_06(1)'!B37</f>
        <v>北大東村</v>
      </c>
      <c r="C38" s="129">
        <f>+'帳票61_06(1)'!FI37</f>
        <v>0</v>
      </c>
      <c r="D38" s="130">
        <f>+'帳票61_06(1)'!FJ37</f>
        <v>0</v>
      </c>
      <c r="E38" s="131">
        <f t="shared" si="1"/>
        <v>0</v>
      </c>
      <c r="F38" s="129">
        <f>+'帳票61_06(1)'!FN37</f>
        <v>0</v>
      </c>
      <c r="G38" s="130">
        <f>+'帳票61_06(1)'!FO37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248" t="str">
        <f>+'帳票61_06(1)'!B38</f>
        <v>伊平屋村</v>
      </c>
      <c r="C39" s="132">
        <f>+'帳票61_06(1)'!FI38</f>
        <v>0</v>
      </c>
      <c r="D39" s="133">
        <f>+'帳票61_06(1)'!FJ38</f>
        <v>0</v>
      </c>
      <c r="E39" s="134">
        <f t="shared" si="1"/>
        <v>0</v>
      </c>
      <c r="F39" s="132">
        <f>+'帳票61_06(1)'!FN38</f>
        <v>0</v>
      </c>
      <c r="G39" s="133">
        <f>+'帳票61_06(1)'!FO38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249" t="str">
        <f>+'帳票61_06(1)'!B39</f>
        <v>伊是名村</v>
      </c>
      <c r="C40" s="135">
        <f>+'帳票61_06(1)'!FI39</f>
        <v>0</v>
      </c>
      <c r="D40" s="136">
        <f>+'帳票61_06(1)'!FJ39</f>
        <v>0</v>
      </c>
      <c r="E40" s="137">
        <f t="shared" si="1"/>
        <v>0</v>
      </c>
      <c r="F40" s="135">
        <f>+'帳票61_06(1)'!FN39</f>
        <v>0</v>
      </c>
      <c r="G40" s="136">
        <f>+'帳票61_06(1)'!FO39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250" t="str">
        <f>+'帳票61_06(1)'!B40</f>
        <v>久米島町</v>
      </c>
      <c r="C41" s="129">
        <f>+'帳票61_06(1)'!FI40</f>
        <v>68</v>
      </c>
      <c r="D41" s="130">
        <f>+'帳票61_06(1)'!FJ40</f>
        <v>0</v>
      </c>
      <c r="E41" s="131">
        <f t="shared" si="1"/>
        <v>68</v>
      </c>
      <c r="F41" s="129">
        <f>+'帳票61_06(1)'!FN40</f>
        <v>68</v>
      </c>
      <c r="G41" s="130">
        <f>+'帳票61_06(1)'!FO40</f>
        <v>0</v>
      </c>
      <c r="H41" s="131">
        <f t="shared" si="2"/>
        <v>68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250" t="str">
        <f>+'帳票61_06(1)'!B41</f>
        <v>八重瀬町</v>
      </c>
      <c r="C42" s="129">
        <f>+'帳票61_06(1)'!FI41</f>
        <v>369</v>
      </c>
      <c r="D42" s="130">
        <f>+'帳票61_06(1)'!FJ41</f>
        <v>0</v>
      </c>
      <c r="E42" s="131">
        <f t="shared" si="1"/>
        <v>369</v>
      </c>
      <c r="F42" s="129">
        <f>+'帳票61_06(1)'!FN41</f>
        <v>369</v>
      </c>
      <c r="G42" s="130">
        <f>+'帳票61_06(1)'!FO41</f>
        <v>0</v>
      </c>
      <c r="H42" s="131">
        <f t="shared" si="2"/>
        <v>369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250" t="str">
        <f>+'帳票61_06(1)'!B42</f>
        <v>多良間村</v>
      </c>
      <c r="C43" s="129">
        <f>+'帳票61_06(1)'!FI42</f>
        <v>0</v>
      </c>
      <c r="D43" s="130">
        <f>+'帳票61_06(1)'!FJ42</f>
        <v>0</v>
      </c>
      <c r="E43" s="131">
        <f t="shared" si="1"/>
        <v>0</v>
      </c>
      <c r="F43" s="129">
        <f>+'帳票61_06(1)'!FN42</f>
        <v>0</v>
      </c>
      <c r="G43" s="130">
        <f>+'帳票61_06(1)'!FO42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248" t="str">
        <f>+'帳票61_06(1)'!B43</f>
        <v>竹富町</v>
      </c>
      <c r="C44" s="132">
        <f>+'帳票61_06(1)'!FI43</f>
        <v>0</v>
      </c>
      <c r="D44" s="133">
        <f>+'帳票61_06(1)'!FJ43</f>
        <v>0</v>
      </c>
      <c r="E44" s="134">
        <f t="shared" si="1"/>
        <v>0</v>
      </c>
      <c r="F44" s="132">
        <f>+'帳票61_06(1)'!FN43</f>
        <v>0</v>
      </c>
      <c r="G44" s="133">
        <f>+'帳票61_06(1)'!FO43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52" t="str">
        <f>+'帳票61_06(1)'!B44</f>
        <v>与那国町</v>
      </c>
      <c r="C45" s="230">
        <f>+'帳票61_06(1)'!FI44</f>
        <v>32</v>
      </c>
      <c r="D45" s="231">
        <f>+'帳票61_06(1)'!FJ44</f>
        <v>0</v>
      </c>
      <c r="E45" s="232">
        <f t="shared" si="1"/>
        <v>32</v>
      </c>
      <c r="F45" s="230">
        <f>+'帳票61_06(1)'!FN44</f>
        <v>32</v>
      </c>
      <c r="G45" s="231">
        <f>+'帳票61_06(1)'!FO44</f>
        <v>0</v>
      </c>
      <c r="H45" s="232">
        <f t="shared" si="2"/>
        <v>32</v>
      </c>
      <c r="I45" s="246">
        <f t="shared" si="3"/>
        <v>100</v>
      </c>
      <c r="J45" s="234" t="str">
        <f t="shared" si="3"/>
        <v>－</v>
      </c>
      <c r="K45" s="247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22724</v>
      </c>
      <c r="D46" s="174">
        <f t="shared" si="4"/>
        <v>779</v>
      </c>
      <c r="E46" s="175">
        <f t="shared" si="4"/>
        <v>23503</v>
      </c>
      <c r="F46" s="173">
        <f t="shared" si="4"/>
        <v>22702</v>
      </c>
      <c r="G46" s="174">
        <f t="shared" si="4"/>
        <v>779</v>
      </c>
      <c r="H46" s="175">
        <f t="shared" si="4"/>
        <v>23481</v>
      </c>
      <c r="I46" s="238">
        <f t="shared" si="3"/>
        <v>99.90318605879247</v>
      </c>
      <c r="J46" s="177">
        <f t="shared" si="3"/>
        <v>100</v>
      </c>
      <c r="K46" s="241">
        <f t="shared" si="3"/>
        <v>99.90639492830702</v>
      </c>
    </row>
    <row r="47" spans="1:11" ht="14.25" thickBot="1">
      <c r="A47" s="21"/>
      <c r="B47" s="80" t="s">
        <v>66</v>
      </c>
      <c r="C47" s="138">
        <f aca="true" t="shared" si="5" ref="C47:H47">SUM(C16:C45)</f>
        <v>12724</v>
      </c>
      <c r="D47" s="139">
        <f t="shared" si="5"/>
        <v>0</v>
      </c>
      <c r="E47" s="140">
        <f t="shared" si="5"/>
        <v>12724</v>
      </c>
      <c r="F47" s="138">
        <f t="shared" si="5"/>
        <v>12724</v>
      </c>
      <c r="G47" s="139">
        <f t="shared" si="5"/>
        <v>0</v>
      </c>
      <c r="H47" s="140">
        <f t="shared" si="5"/>
        <v>12724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130</v>
      </c>
      <c r="C48" s="156">
        <f aca="true" t="shared" si="6" ref="C48:H48">SUM(C46:C47)</f>
        <v>35448</v>
      </c>
      <c r="D48" s="157">
        <f t="shared" si="6"/>
        <v>779</v>
      </c>
      <c r="E48" s="158">
        <f t="shared" si="6"/>
        <v>36227</v>
      </c>
      <c r="F48" s="156">
        <f t="shared" si="6"/>
        <v>35426</v>
      </c>
      <c r="G48" s="157">
        <f t="shared" si="6"/>
        <v>779</v>
      </c>
      <c r="H48" s="158">
        <f t="shared" si="6"/>
        <v>36205</v>
      </c>
      <c r="I48" s="221">
        <f t="shared" si="3"/>
        <v>99.93793726021214</v>
      </c>
      <c r="J48" s="172">
        <f t="shared" si="3"/>
        <v>100</v>
      </c>
      <c r="K48" s="222">
        <f t="shared" si="3"/>
        <v>99.9392718138405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55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339" t="s">
        <v>8</v>
      </c>
      <c r="D2" s="339"/>
      <c r="E2" s="340"/>
      <c r="F2" s="341" t="s">
        <v>9</v>
      </c>
      <c r="G2" s="339"/>
      <c r="H2" s="340"/>
      <c r="I2" s="342" t="s">
        <v>10</v>
      </c>
      <c r="J2" s="343"/>
      <c r="K2" s="344"/>
    </row>
    <row r="3" spans="2:11" ht="12" customHeight="1">
      <c r="B3" s="4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5"/>
      <c r="B5" s="78" t="str">
        <f>+'帳票61_06(1)'!B4</f>
        <v>那覇市</v>
      </c>
      <c r="C5" s="126">
        <f>SUM('(ｲ)保有分'!C5+'(ﾛ)取得分'!C5)</f>
        <v>0</v>
      </c>
      <c r="D5" s="127">
        <f>SUM('(ｲ)保有分'!D5+'(ﾛ)取得分'!D5)</f>
        <v>0</v>
      </c>
      <c r="E5" s="128">
        <f aca="true" t="shared" si="0" ref="E5:E36">SUM(C5:D5)</f>
        <v>0</v>
      </c>
      <c r="F5" s="126">
        <f>SUM('(ｲ)保有分'!F5+'(ﾛ)取得分'!F5)</f>
        <v>0</v>
      </c>
      <c r="G5" s="127">
        <f>SUM('(ｲ)保有分'!G5+'(ﾛ)取得分'!G5)</f>
        <v>0</v>
      </c>
      <c r="H5" s="128">
        <f aca="true" t="shared" si="1" ref="H5:H36">SUM(F5:G5)</f>
        <v>0</v>
      </c>
      <c r="I5" s="209" t="str">
        <f>IF(C5=0,"－",(F5/C5)*100)</f>
        <v>－</v>
      </c>
      <c r="J5" s="210" t="str">
        <f aca="true" t="shared" si="2" ref="J5:K36">IF(D5=0,"－",(G5/D5)*100)</f>
        <v>－</v>
      </c>
      <c r="K5" s="211" t="str">
        <f>IF(E5=0,"－",(H5/E5)*100)</f>
        <v>－</v>
      </c>
    </row>
    <row r="6" spans="1:11" ht="13.5">
      <c r="A6" s="5"/>
      <c r="B6" s="75" t="str">
        <f>+'帳票61_06(1)'!B5</f>
        <v>宜野湾市</v>
      </c>
      <c r="C6" s="129">
        <f>SUM('(ｲ)保有分'!C6+'(ﾛ)取得分'!C6)</f>
        <v>0</v>
      </c>
      <c r="D6" s="130">
        <f>SUM('(ｲ)保有分'!D6+'(ﾛ)取得分'!D6)</f>
        <v>0</v>
      </c>
      <c r="E6" s="131">
        <f t="shared" si="0"/>
        <v>0</v>
      </c>
      <c r="F6" s="129">
        <f>SUM('(ｲ)保有分'!F6+'(ﾛ)取得分'!F6)</f>
        <v>0</v>
      </c>
      <c r="G6" s="130">
        <f>SUM('(ｲ)保有分'!G6+'(ﾛ)取得分'!G6)</f>
        <v>0</v>
      </c>
      <c r="H6" s="131">
        <f t="shared" si="1"/>
        <v>0</v>
      </c>
      <c r="I6" s="201" t="str">
        <f aca="true" t="shared" si="3" ref="I6:K48">IF(C6=0,"－",(F6/C6)*100)</f>
        <v>－</v>
      </c>
      <c r="J6" s="155" t="str">
        <f t="shared" si="2"/>
        <v>－</v>
      </c>
      <c r="K6" s="202" t="str">
        <f t="shared" si="2"/>
        <v>－</v>
      </c>
    </row>
    <row r="7" spans="1:11" ht="13.5">
      <c r="A7" s="5"/>
      <c r="B7" s="75" t="str">
        <f>+'帳票61_06(1)'!B6</f>
        <v>石垣市</v>
      </c>
      <c r="C7" s="129">
        <f>SUM('(ｲ)保有分'!C7+'(ﾛ)取得分'!C7)</f>
        <v>0</v>
      </c>
      <c r="D7" s="130">
        <f>SUM('(ｲ)保有分'!D7+'(ﾛ)取得分'!D7)</f>
        <v>0</v>
      </c>
      <c r="E7" s="131">
        <f t="shared" si="0"/>
        <v>0</v>
      </c>
      <c r="F7" s="129">
        <f>SUM('(ｲ)保有分'!F7+'(ﾛ)取得分'!F7)</f>
        <v>0</v>
      </c>
      <c r="G7" s="130">
        <f>SUM('(ｲ)保有分'!G7+'(ﾛ)取得分'!G7)</f>
        <v>0</v>
      </c>
      <c r="H7" s="131">
        <f t="shared" si="1"/>
        <v>0</v>
      </c>
      <c r="I7" s="201" t="str">
        <f t="shared" si="3"/>
        <v>－</v>
      </c>
      <c r="J7" s="155" t="str">
        <f t="shared" si="2"/>
        <v>－</v>
      </c>
      <c r="K7" s="202" t="str">
        <f t="shared" si="2"/>
        <v>－</v>
      </c>
    </row>
    <row r="8" spans="1:11" ht="13.5">
      <c r="A8" s="5"/>
      <c r="B8" s="75" t="str">
        <f>+'帳票61_06(1)'!B7</f>
        <v>浦添市</v>
      </c>
      <c r="C8" s="129">
        <f>SUM('(ｲ)保有分'!C8+'(ﾛ)取得分'!C8)</f>
        <v>0</v>
      </c>
      <c r="D8" s="130">
        <f>SUM('(ｲ)保有分'!D8+'(ﾛ)取得分'!D8)</f>
        <v>0</v>
      </c>
      <c r="E8" s="131">
        <f t="shared" si="0"/>
        <v>0</v>
      </c>
      <c r="F8" s="129">
        <f>SUM('(ｲ)保有分'!F8+'(ﾛ)取得分'!F8)</f>
        <v>0</v>
      </c>
      <c r="G8" s="130">
        <f>SUM('(ｲ)保有分'!G8+'(ﾛ)取得分'!G8)</f>
        <v>0</v>
      </c>
      <c r="H8" s="131">
        <f t="shared" si="1"/>
        <v>0</v>
      </c>
      <c r="I8" s="201" t="str">
        <f t="shared" si="3"/>
        <v>－</v>
      </c>
      <c r="J8" s="155" t="str">
        <f t="shared" si="2"/>
        <v>－</v>
      </c>
      <c r="K8" s="202" t="str">
        <f t="shared" si="2"/>
        <v>－</v>
      </c>
    </row>
    <row r="9" spans="1:11" ht="13.5">
      <c r="A9" s="5"/>
      <c r="B9" s="76" t="str">
        <f>+'帳票61_06(1)'!B8</f>
        <v>名護市</v>
      </c>
      <c r="C9" s="132">
        <f>SUM('(ｲ)保有分'!C9+'(ﾛ)取得分'!C9)</f>
        <v>0</v>
      </c>
      <c r="D9" s="133">
        <f>SUM('(ｲ)保有分'!D9+'(ﾛ)取得分'!D9)</f>
        <v>1200</v>
      </c>
      <c r="E9" s="134">
        <f t="shared" si="0"/>
        <v>1200</v>
      </c>
      <c r="F9" s="132">
        <f>SUM('(ｲ)保有分'!F9+'(ﾛ)取得分'!F9)</f>
        <v>0</v>
      </c>
      <c r="G9" s="133">
        <f>SUM('(ｲ)保有分'!G9+'(ﾛ)取得分'!G9)</f>
        <v>0</v>
      </c>
      <c r="H9" s="134">
        <f t="shared" si="1"/>
        <v>0</v>
      </c>
      <c r="I9" s="203" t="str">
        <f t="shared" si="3"/>
        <v>－</v>
      </c>
      <c r="J9" s="204">
        <f t="shared" si="2"/>
        <v>0</v>
      </c>
      <c r="K9" s="205">
        <f t="shared" si="2"/>
        <v>0</v>
      </c>
    </row>
    <row r="10" spans="1:11" ht="13.5">
      <c r="A10" s="5"/>
      <c r="B10" s="77" t="str">
        <f>+'帳票61_06(1)'!B9</f>
        <v>糸満市</v>
      </c>
      <c r="C10" s="135">
        <f>SUM('(ｲ)保有分'!C10+'(ﾛ)取得分'!C10)</f>
        <v>0</v>
      </c>
      <c r="D10" s="136">
        <f>SUM('(ｲ)保有分'!D10+'(ﾛ)取得分'!D10)</f>
        <v>0</v>
      </c>
      <c r="E10" s="137">
        <f t="shared" si="0"/>
        <v>0</v>
      </c>
      <c r="F10" s="135">
        <f>SUM('(ｲ)保有分'!F10+'(ﾛ)取得分'!F10)</f>
        <v>0</v>
      </c>
      <c r="G10" s="136">
        <f>SUM('(ｲ)保有分'!G10+'(ﾛ)取得分'!G10)</f>
        <v>0</v>
      </c>
      <c r="H10" s="13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129">
        <f>SUM('(ｲ)保有分'!C11+'(ﾛ)取得分'!C11)</f>
        <v>0</v>
      </c>
      <c r="D11" s="130">
        <f>SUM('(ｲ)保有分'!D11+'(ﾛ)取得分'!D11)</f>
        <v>0</v>
      </c>
      <c r="E11" s="131">
        <f t="shared" si="0"/>
        <v>0</v>
      </c>
      <c r="F11" s="129">
        <f>SUM('(ｲ)保有分'!F11+'(ﾛ)取得分'!F11)</f>
        <v>0</v>
      </c>
      <c r="G11" s="130">
        <f>SUM('(ｲ)保有分'!G11+'(ﾛ)取得分'!G11)</f>
        <v>0</v>
      </c>
      <c r="H11" s="13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129">
        <f>SUM('(ｲ)保有分'!C12+'(ﾛ)取得分'!C12)</f>
        <v>0</v>
      </c>
      <c r="D12" s="130">
        <f>SUM('(ｲ)保有分'!D12+'(ﾛ)取得分'!D12)</f>
        <v>0</v>
      </c>
      <c r="E12" s="131">
        <f t="shared" si="0"/>
        <v>0</v>
      </c>
      <c r="F12" s="129">
        <f>SUM('(ｲ)保有分'!F12+'(ﾛ)取得分'!F12)</f>
        <v>0</v>
      </c>
      <c r="G12" s="130">
        <f>SUM('(ｲ)保有分'!G12+'(ﾛ)取得分'!G12)</f>
        <v>0</v>
      </c>
      <c r="H12" s="13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129">
        <f>SUM('(ｲ)保有分'!C13+'(ﾛ)取得分'!C13)</f>
        <v>0</v>
      </c>
      <c r="D13" s="130">
        <f>SUM('(ｲ)保有分'!D13+'(ﾛ)取得分'!D13)</f>
        <v>0</v>
      </c>
      <c r="E13" s="131">
        <f t="shared" si="0"/>
        <v>0</v>
      </c>
      <c r="F13" s="129">
        <f>SUM('(ｲ)保有分'!F13+'(ﾛ)取得分'!F13)</f>
        <v>0</v>
      </c>
      <c r="G13" s="130">
        <f>SUM('(ｲ)保有分'!G13+'(ﾛ)取得分'!G13)</f>
        <v>0</v>
      </c>
      <c r="H13" s="131">
        <f t="shared" si="1"/>
        <v>0</v>
      </c>
      <c r="I13" s="201" t="str">
        <f t="shared" si="3"/>
        <v>－</v>
      </c>
      <c r="J13" s="155" t="str">
        <f t="shared" si="2"/>
        <v>－</v>
      </c>
      <c r="K13" s="202" t="str">
        <f t="shared" si="2"/>
        <v>－</v>
      </c>
    </row>
    <row r="14" spans="1:11" ht="13.5">
      <c r="A14" s="5"/>
      <c r="B14" s="76" t="str">
        <f>+'帳票61_06(1)'!B13</f>
        <v>宮古島市</v>
      </c>
      <c r="C14" s="132">
        <f>SUM('(ｲ)保有分'!C14+'(ﾛ)取得分'!C14)</f>
        <v>0</v>
      </c>
      <c r="D14" s="133">
        <f>SUM('(ｲ)保有分'!D14+'(ﾛ)取得分'!D14)</f>
        <v>0</v>
      </c>
      <c r="E14" s="134">
        <f t="shared" si="0"/>
        <v>0</v>
      </c>
      <c r="F14" s="132">
        <f>SUM('(ｲ)保有分'!F14+'(ﾛ)取得分'!F14)</f>
        <v>0</v>
      </c>
      <c r="G14" s="133">
        <f>SUM('(ｲ)保有分'!G14+'(ﾛ)取得分'!G14)</f>
        <v>0</v>
      </c>
      <c r="H14" s="134">
        <f t="shared" si="1"/>
        <v>0</v>
      </c>
      <c r="I14" s="203" t="str">
        <f t="shared" si="3"/>
        <v>－</v>
      </c>
      <c r="J14" s="204" t="str">
        <f t="shared" si="2"/>
        <v>－</v>
      </c>
      <c r="K14" s="205" t="str">
        <f t="shared" si="2"/>
        <v>－</v>
      </c>
    </row>
    <row r="15" spans="1:11" ht="13.5">
      <c r="A15" s="5"/>
      <c r="B15" s="77" t="str">
        <f>+'帳票61_06(1)'!B14</f>
        <v>南城市</v>
      </c>
      <c r="C15" s="135">
        <f>SUM('(ｲ)保有分'!C15+'(ﾛ)取得分'!C15)</f>
        <v>0</v>
      </c>
      <c r="D15" s="136">
        <f>SUM('(ｲ)保有分'!D15+'(ﾛ)取得分'!D15)</f>
        <v>198</v>
      </c>
      <c r="E15" s="137">
        <f t="shared" si="0"/>
        <v>198</v>
      </c>
      <c r="F15" s="135">
        <f>SUM('(ｲ)保有分'!F15+'(ﾛ)取得分'!F15)</f>
        <v>0</v>
      </c>
      <c r="G15" s="136">
        <f>SUM('(ｲ)保有分'!G15+'(ﾛ)取得分'!G15)</f>
        <v>0</v>
      </c>
      <c r="H15" s="137">
        <f t="shared" si="1"/>
        <v>0</v>
      </c>
      <c r="I15" s="206" t="str">
        <f t="shared" si="3"/>
        <v>－</v>
      </c>
      <c r="J15" s="207">
        <f t="shared" si="2"/>
        <v>0</v>
      </c>
      <c r="K15" s="208">
        <f t="shared" si="2"/>
        <v>0</v>
      </c>
    </row>
    <row r="16" spans="1:11" ht="13.5">
      <c r="A16" s="5"/>
      <c r="B16" s="78" t="str">
        <f>+'帳票61_06(1)'!B15</f>
        <v>国頭村</v>
      </c>
      <c r="C16" s="126">
        <f>SUM('(ｲ)保有分'!C16+'(ﾛ)取得分'!C16)</f>
        <v>0</v>
      </c>
      <c r="D16" s="127">
        <f>SUM('(ｲ)保有分'!D16+'(ﾛ)取得分'!D16)</f>
        <v>697</v>
      </c>
      <c r="E16" s="128">
        <f t="shared" si="0"/>
        <v>697</v>
      </c>
      <c r="F16" s="126">
        <f>SUM('(ｲ)保有分'!F16+'(ﾛ)取得分'!F16)</f>
        <v>0</v>
      </c>
      <c r="G16" s="127">
        <f>SUM('(ｲ)保有分'!G16+'(ﾛ)取得分'!G16)</f>
        <v>0</v>
      </c>
      <c r="H16" s="128">
        <f t="shared" si="1"/>
        <v>0</v>
      </c>
      <c r="I16" s="209" t="str">
        <f t="shared" si="3"/>
        <v>－</v>
      </c>
      <c r="J16" s="210">
        <f t="shared" si="2"/>
        <v>0</v>
      </c>
      <c r="K16" s="211">
        <f t="shared" si="2"/>
        <v>0</v>
      </c>
    </row>
    <row r="17" spans="1:11" ht="13.5">
      <c r="A17" s="5"/>
      <c r="B17" s="75" t="str">
        <f>+'帳票61_06(1)'!B16</f>
        <v>大宜味村</v>
      </c>
      <c r="C17" s="129">
        <f>SUM('(ｲ)保有分'!C17+'(ﾛ)取得分'!C17)</f>
        <v>0</v>
      </c>
      <c r="D17" s="130">
        <f>SUM('(ｲ)保有分'!D17+'(ﾛ)取得分'!D17)</f>
        <v>0</v>
      </c>
      <c r="E17" s="131">
        <f t="shared" si="0"/>
        <v>0</v>
      </c>
      <c r="F17" s="129">
        <f>SUM('(ｲ)保有分'!F17+'(ﾛ)取得分'!F17)</f>
        <v>0</v>
      </c>
      <c r="G17" s="130">
        <f>SUM('(ｲ)保有分'!G17+'(ﾛ)取得分'!G17)</f>
        <v>0</v>
      </c>
      <c r="H17" s="13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129">
        <f>SUM('(ｲ)保有分'!C18+'(ﾛ)取得分'!C18)</f>
        <v>0</v>
      </c>
      <c r="D18" s="130">
        <f>SUM('(ｲ)保有分'!D18+'(ﾛ)取得分'!D18)</f>
        <v>0</v>
      </c>
      <c r="E18" s="131">
        <f t="shared" si="0"/>
        <v>0</v>
      </c>
      <c r="F18" s="129">
        <f>SUM('(ｲ)保有分'!F18+'(ﾛ)取得分'!F18)</f>
        <v>0</v>
      </c>
      <c r="G18" s="130">
        <f>SUM('(ｲ)保有分'!G18+'(ﾛ)取得分'!G18)</f>
        <v>0</v>
      </c>
      <c r="H18" s="13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132">
        <f>SUM('(ｲ)保有分'!C19+'(ﾛ)取得分'!C19)</f>
        <v>0</v>
      </c>
      <c r="D19" s="133">
        <f>SUM('(ｲ)保有分'!D19+'(ﾛ)取得分'!D19)</f>
        <v>0</v>
      </c>
      <c r="E19" s="134">
        <f t="shared" si="0"/>
        <v>0</v>
      </c>
      <c r="F19" s="132">
        <f>SUM('(ｲ)保有分'!F19+'(ﾛ)取得分'!F19)</f>
        <v>0</v>
      </c>
      <c r="G19" s="133">
        <f>SUM('(ｲ)保有分'!G19+'(ﾛ)取得分'!G19)</f>
        <v>0</v>
      </c>
      <c r="H19" s="13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135">
        <f>SUM('(ｲ)保有分'!C20+'(ﾛ)取得分'!C20)</f>
        <v>0</v>
      </c>
      <c r="D20" s="136">
        <f>SUM('(ｲ)保有分'!D20+'(ﾛ)取得分'!D20)</f>
        <v>0</v>
      </c>
      <c r="E20" s="137">
        <f t="shared" si="0"/>
        <v>0</v>
      </c>
      <c r="F20" s="135">
        <f>SUM('(ｲ)保有分'!F20+'(ﾛ)取得分'!F20)</f>
        <v>0</v>
      </c>
      <c r="G20" s="136">
        <f>SUM('(ｲ)保有分'!G20+'(ﾛ)取得分'!G20)</f>
        <v>0</v>
      </c>
      <c r="H20" s="137">
        <f t="shared" si="1"/>
        <v>0</v>
      </c>
      <c r="I20" s="206" t="str">
        <f t="shared" si="3"/>
        <v>－</v>
      </c>
      <c r="J20" s="207" t="str">
        <f t="shared" si="2"/>
        <v>－</v>
      </c>
      <c r="K20" s="208" t="str">
        <f t="shared" si="2"/>
        <v>－</v>
      </c>
    </row>
    <row r="21" spans="1:11" ht="13.5">
      <c r="A21" s="5"/>
      <c r="B21" s="75" t="str">
        <f>+'帳票61_06(1)'!B20</f>
        <v>恩納村</v>
      </c>
      <c r="C21" s="129">
        <f>SUM('(ｲ)保有分'!C21+'(ﾛ)取得分'!C21)</f>
        <v>0</v>
      </c>
      <c r="D21" s="130">
        <f>SUM('(ｲ)保有分'!D21+'(ﾛ)取得分'!D21)</f>
        <v>0</v>
      </c>
      <c r="E21" s="131">
        <f t="shared" si="0"/>
        <v>0</v>
      </c>
      <c r="F21" s="129">
        <f>SUM('(ｲ)保有分'!F21+'(ﾛ)取得分'!F21)</f>
        <v>0</v>
      </c>
      <c r="G21" s="130">
        <f>SUM('(ｲ)保有分'!G21+'(ﾛ)取得分'!G21)</f>
        <v>0</v>
      </c>
      <c r="H21" s="131">
        <f t="shared" si="1"/>
        <v>0</v>
      </c>
      <c r="I21" s="201" t="str">
        <f t="shared" si="3"/>
        <v>－</v>
      </c>
      <c r="J21" s="155" t="str">
        <f t="shared" si="2"/>
        <v>－</v>
      </c>
      <c r="K21" s="202" t="str">
        <f t="shared" si="2"/>
        <v>－</v>
      </c>
    </row>
    <row r="22" spans="1:11" ht="13.5">
      <c r="A22" s="5"/>
      <c r="B22" s="75" t="str">
        <f>+'帳票61_06(1)'!B21</f>
        <v>宜野座村</v>
      </c>
      <c r="C22" s="129">
        <f>SUM('(ｲ)保有分'!C22+'(ﾛ)取得分'!C22)</f>
        <v>0</v>
      </c>
      <c r="D22" s="130">
        <f>SUM('(ｲ)保有分'!D22+'(ﾛ)取得分'!D22)</f>
        <v>0</v>
      </c>
      <c r="E22" s="131">
        <f t="shared" si="0"/>
        <v>0</v>
      </c>
      <c r="F22" s="129">
        <f>SUM('(ｲ)保有分'!F22+'(ﾛ)取得分'!F22)</f>
        <v>0</v>
      </c>
      <c r="G22" s="130">
        <f>SUM('(ｲ)保有分'!G22+'(ﾛ)取得分'!G22)</f>
        <v>0</v>
      </c>
      <c r="H22" s="131">
        <f t="shared" si="1"/>
        <v>0</v>
      </c>
      <c r="I22" s="201" t="str">
        <f t="shared" si="3"/>
        <v>－</v>
      </c>
      <c r="J22" s="155" t="str">
        <f t="shared" si="2"/>
        <v>－</v>
      </c>
      <c r="K22" s="202" t="str">
        <f t="shared" si="2"/>
        <v>－</v>
      </c>
    </row>
    <row r="23" spans="1:11" ht="13.5">
      <c r="A23" s="5"/>
      <c r="B23" s="75" t="str">
        <f>+'帳票61_06(1)'!B22</f>
        <v>金武町</v>
      </c>
      <c r="C23" s="129">
        <f>SUM('(ｲ)保有分'!C23+'(ﾛ)取得分'!C23)</f>
        <v>0</v>
      </c>
      <c r="D23" s="130">
        <f>SUM('(ｲ)保有分'!D23+'(ﾛ)取得分'!D23)</f>
        <v>0</v>
      </c>
      <c r="E23" s="131">
        <f t="shared" si="0"/>
        <v>0</v>
      </c>
      <c r="F23" s="129">
        <f>SUM('(ｲ)保有分'!F23+'(ﾛ)取得分'!F23)</f>
        <v>0</v>
      </c>
      <c r="G23" s="130">
        <f>SUM('(ｲ)保有分'!G23+'(ﾛ)取得分'!G23)</f>
        <v>0</v>
      </c>
      <c r="H23" s="13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132">
        <f>SUM('(ｲ)保有分'!C24+'(ﾛ)取得分'!C24)</f>
        <v>0</v>
      </c>
      <c r="D24" s="133">
        <f>SUM('(ｲ)保有分'!D24+'(ﾛ)取得分'!D24)</f>
        <v>0</v>
      </c>
      <c r="E24" s="134">
        <f t="shared" si="0"/>
        <v>0</v>
      </c>
      <c r="F24" s="132">
        <f>SUM('(ｲ)保有分'!F24+'(ﾛ)取得分'!F24)</f>
        <v>0</v>
      </c>
      <c r="G24" s="133">
        <f>SUM('(ｲ)保有分'!G24+'(ﾛ)取得分'!G24)</f>
        <v>0</v>
      </c>
      <c r="H24" s="13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135">
        <f>SUM('(ｲ)保有分'!C25+'(ﾛ)取得分'!C25)</f>
        <v>0</v>
      </c>
      <c r="D25" s="136">
        <f>SUM('(ｲ)保有分'!D25+'(ﾛ)取得分'!D25)</f>
        <v>0</v>
      </c>
      <c r="E25" s="137">
        <f t="shared" si="0"/>
        <v>0</v>
      </c>
      <c r="F25" s="135">
        <f>SUM('(ｲ)保有分'!F25+'(ﾛ)取得分'!F25)</f>
        <v>0</v>
      </c>
      <c r="G25" s="136">
        <f>SUM('(ｲ)保有分'!G25+'(ﾛ)取得分'!G25)</f>
        <v>0</v>
      </c>
      <c r="H25" s="13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129">
        <f>SUM('(ｲ)保有分'!C26+'(ﾛ)取得分'!C26)</f>
        <v>0</v>
      </c>
      <c r="D26" s="130">
        <f>SUM('(ｲ)保有分'!D26+'(ﾛ)取得分'!D26)</f>
        <v>0</v>
      </c>
      <c r="E26" s="131">
        <f t="shared" si="0"/>
        <v>0</v>
      </c>
      <c r="F26" s="129">
        <f>SUM('(ｲ)保有分'!F26+'(ﾛ)取得分'!F26)</f>
        <v>0</v>
      </c>
      <c r="G26" s="130">
        <f>SUM('(ｲ)保有分'!G26+'(ﾛ)取得分'!G26)</f>
        <v>0</v>
      </c>
      <c r="H26" s="13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129">
        <f>SUM('(ｲ)保有分'!C27+'(ﾛ)取得分'!C27)</f>
        <v>0</v>
      </c>
      <c r="D27" s="130">
        <f>SUM('(ｲ)保有分'!D27+'(ﾛ)取得分'!D27)</f>
        <v>0</v>
      </c>
      <c r="E27" s="131">
        <f t="shared" si="0"/>
        <v>0</v>
      </c>
      <c r="F27" s="129">
        <f>SUM('(ｲ)保有分'!F27+'(ﾛ)取得分'!F27)</f>
        <v>0</v>
      </c>
      <c r="G27" s="130">
        <f>SUM('(ｲ)保有分'!G27+'(ﾛ)取得分'!G27)</f>
        <v>0</v>
      </c>
      <c r="H27" s="131">
        <f t="shared" si="1"/>
        <v>0</v>
      </c>
      <c r="I27" s="201" t="str">
        <f t="shared" si="3"/>
        <v>－</v>
      </c>
      <c r="J27" s="155" t="str">
        <f t="shared" si="2"/>
        <v>－</v>
      </c>
      <c r="K27" s="202" t="str">
        <f t="shared" si="2"/>
        <v>－</v>
      </c>
    </row>
    <row r="28" spans="1:11" ht="13.5">
      <c r="A28" s="5"/>
      <c r="B28" s="75" t="str">
        <f>+'帳票61_06(1)'!B27</f>
        <v>北中城村</v>
      </c>
      <c r="C28" s="129">
        <f>SUM('(ｲ)保有分'!C28+'(ﾛ)取得分'!C28)</f>
        <v>0</v>
      </c>
      <c r="D28" s="130">
        <f>SUM('(ｲ)保有分'!D28+'(ﾛ)取得分'!D28)</f>
        <v>0</v>
      </c>
      <c r="E28" s="131">
        <f t="shared" si="0"/>
        <v>0</v>
      </c>
      <c r="F28" s="129">
        <f>SUM('(ｲ)保有分'!F28+'(ﾛ)取得分'!F28)</f>
        <v>0</v>
      </c>
      <c r="G28" s="130">
        <f>SUM('(ｲ)保有分'!G28+'(ﾛ)取得分'!G28)</f>
        <v>0</v>
      </c>
      <c r="H28" s="13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32">
        <f>SUM('(ｲ)保有分'!C29+'(ﾛ)取得分'!C29)</f>
        <v>0</v>
      </c>
      <c r="D29" s="133">
        <f>SUM('(ｲ)保有分'!D29+'(ﾛ)取得分'!D29)</f>
        <v>5586</v>
      </c>
      <c r="E29" s="134">
        <f t="shared" si="0"/>
        <v>5586</v>
      </c>
      <c r="F29" s="132">
        <f>SUM('(ｲ)保有分'!F29+'(ﾛ)取得分'!F29)</f>
        <v>0</v>
      </c>
      <c r="G29" s="133">
        <f>SUM('(ｲ)保有分'!G29+'(ﾛ)取得分'!G29)</f>
        <v>0</v>
      </c>
      <c r="H29" s="134">
        <f t="shared" si="1"/>
        <v>0</v>
      </c>
      <c r="I29" s="203" t="str">
        <f t="shared" si="3"/>
        <v>－</v>
      </c>
      <c r="J29" s="204">
        <f t="shared" si="2"/>
        <v>0</v>
      </c>
      <c r="K29" s="205">
        <f t="shared" si="2"/>
        <v>0</v>
      </c>
    </row>
    <row r="30" spans="1:11" ht="13.5">
      <c r="A30" s="5"/>
      <c r="B30" s="77" t="str">
        <f>+'帳票61_06(1)'!B29</f>
        <v>西原町</v>
      </c>
      <c r="C30" s="135">
        <f>SUM('(ｲ)保有分'!C30+'(ﾛ)取得分'!C30)</f>
        <v>0</v>
      </c>
      <c r="D30" s="136">
        <f>SUM('(ｲ)保有分'!D30+'(ﾛ)取得分'!D30)</f>
        <v>0</v>
      </c>
      <c r="E30" s="137">
        <f t="shared" si="0"/>
        <v>0</v>
      </c>
      <c r="F30" s="135">
        <f>SUM('(ｲ)保有分'!F30+'(ﾛ)取得分'!F30)</f>
        <v>0</v>
      </c>
      <c r="G30" s="136">
        <f>SUM('(ｲ)保有分'!G30+'(ﾛ)取得分'!G30)</f>
        <v>0</v>
      </c>
      <c r="H30" s="13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129">
        <f>SUM('(ｲ)保有分'!C31+'(ﾛ)取得分'!C31)</f>
        <v>0</v>
      </c>
      <c r="D31" s="130">
        <f>SUM('(ｲ)保有分'!D31+'(ﾛ)取得分'!D31)</f>
        <v>0</v>
      </c>
      <c r="E31" s="131">
        <f t="shared" si="0"/>
        <v>0</v>
      </c>
      <c r="F31" s="129">
        <f>SUM('(ｲ)保有分'!F31+'(ﾛ)取得分'!F31)</f>
        <v>0</v>
      </c>
      <c r="G31" s="130">
        <f>SUM('(ｲ)保有分'!G31+'(ﾛ)取得分'!G31)</f>
        <v>0</v>
      </c>
      <c r="H31" s="13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129">
        <f>SUM('(ｲ)保有分'!C32+'(ﾛ)取得分'!C32)</f>
        <v>0</v>
      </c>
      <c r="D32" s="130">
        <f>SUM('(ｲ)保有分'!D32+'(ﾛ)取得分'!D32)</f>
        <v>710</v>
      </c>
      <c r="E32" s="131">
        <f t="shared" si="0"/>
        <v>710</v>
      </c>
      <c r="F32" s="129">
        <f>SUM('(ｲ)保有分'!F32+'(ﾛ)取得分'!F32)</f>
        <v>0</v>
      </c>
      <c r="G32" s="130">
        <f>SUM('(ｲ)保有分'!G32+'(ﾛ)取得分'!G32)</f>
        <v>710</v>
      </c>
      <c r="H32" s="131">
        <f t="shared" si="1"/>
        <v>710</v>
      </c>
      <c r="I32" s="201" t="str">
        <f t="shared" si="3"/>
        <v>－</v>
      </c>
      <c r="J32" s="155">
        <f t="shared" si="2"/>
        <v>100</v>
      </c>
      <c r="K32" s="202">
        <f t="shared" si="2"/>
        <v>100</v>
      </c>
    </row>
    <row r="33" spans="1:11" ht="13.5">
      <c r="A33" s="5"/>
      <c r="B33" s="75" t="str">
        <f>+'帳票61_06(1)'!B32</f>
        <v>渡嘉敷村</v>
      </c>
      <c r="C33" s="129">
        <f>SUM('(ｲ)保有分'!C33+'(ﾛ)取得分'!C33)</f>
        <v>0</v>
      </c>
      <c r="D33" s="130">
        <f>SUM('(ｲ)保有分'!D33+'(ﾛ)取得分'!D33)</f>
        <v>0</v>
      </c>
      <c r="E33" s="131">
        <f t="shared" si="0"/>
        <v>0</v>
      </c>
      <c r="F33" s="129">
        <f>SUM('(ｲ)保有分'!F33+'(ﾛ)取得分'!F33)</f>
        <v>0</v>
      </c>
      <c r="G33" s="130">
        <f>SUM('(ｲ)保有分'!G33+'(ﾛ)取得分'!G33)</f>
        <v>0</v>
      </c>
      <c r="H33" s="13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132">
        <f>SUM('(ｲ)保有分'!C34+'(ﾛ)取得分'!C34)</f>
        <v>0</v>
      </c>
      <c r="D34" s="133">
        <f>SUM('(ｲ)保有分'!D34+'(ﾛ)取得分'!D34)</f>
        <v>0</v>
      </c>
      <c r="E34" s="134">
        <f t="shared" si="0"/>
        <v>0</v>
      </c>
      <c r="F34" s="132">
        <f>SUM('(ｲ)保有分'!F34+'(ﾛ)取得分'!F34)</f>
        <v>0</v>
      </c>
      <c r="G34" s="133">
        <f>SUM('(ｲ)保有分'!G34+'(ﾛ)取得分'!G34)</f>
        <v>0</v>
      </c>
      <c r="H34" s="13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135">
        <f>SUM('(ｲ)保有分'!C35+'(ﾛ)取得分'!C35)</f>
        <v>0</v>
      </c>
      <c r="D35" s="136">
        <f>SUM('(ｲ)保有分'!D35+'(ﾛ)取得分'!D35)</f>
        <v>0</v>
      </c>
      <c r="E35" s="137">
        <f t="shared" si="0"/>
        <v>0</v>
      </c>
      <c r="F35" s="135">
        <f>SUM('(ｲ)保有分'!F35+'(ﾛ)取得分'!F35)</f>
        <v>0</v>
      </c>
      <c r="G35" s="136">
        <f>SUM('(ｲ)保有分'!G35+'(ﾛ)取得分'!G35)</f>
        <v>0</v>
      </c>
      <c r="H35" s="13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129">
        <f>SUM('(ｲ)保有分'!C36+'(ﾛ)取得分'!C36)</f>
        <v>0</v>
      </c>
      <c r="D36" s="130">
        <f>SUM('(ｲ)保有分'!D36+'(ﾛ)取得分'!D36)</f>
        <v>0</v>
      </c>
      <c r="E36" s="131">
        <f t="shared" si="0"/>
        <v>0</v>
      </c>
      <c r="F36" s="129">
        <f>SUM('(ｲ)保有分'!F36+'(ﾛ)取得分'!F36)</f>
        <v>0</v>
      </c>
      <c r="G36" s="130">
        <f>SUM('(ｲ)保有分'!G36+'(ﾛ)取得分'!G36)</f>
        <v>0</v>
      </c>
      <c r="H36" s="13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129">
        <f>SUM('(ｲ)保有分'!C37+'(ﾛ)取得分'!C37)</f>
        <v>0</v>
      </c>
      <c r="D37" s="130">
        <f>SUM('(ｲ)保有分'!D37+'(ﾛ)取得分'!D37)</f>
        <v>0</v>
      </c>
      <c r="E37" s="131">
        <f aca="true" t="shared" si="4" ref="E37:E45">SUM(C37:D37)</f>
        <v>0</v>
      </c>
      <c r="F37" s="129">
        <f>SUM('(ｲ)保有分'!F37+'(ﾛ)取得分'!F37)</f>
        <v>0</v>
      </c>
      <c r="G37" s="130">
        <f>SUM('(ｲ)保有分'!G37+'(ﾛ)取得分'!G37)</f>
        <v>0</v>
      </c>
      <c r="H37" s="13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129">
        <f>SUM('(ｲ)保有分'!C38+'(ﾛ)取得分'!C38)</f>
        <v>0</v>
      </c>
      <c r="D38" s="130">
        <f>SUM('(ｲ)保有分'!D38+'(ﾛ)取得分'!D38)</f>
        <v>0</v>
      </c>
      <c r="E38" s="131">
        <f t="shared" si="4"/>
        <v>0</v>
      </c>
      <c r="F38" s="129">
        <f>SUM('(ｲ)保有分'!F38+'(ﾛ)取得分'!F38)</f>
        <v>0</v>
      </c>
      <c r="G38" s="130">
        <f>SUM('(ｲ)保有分'!G38+'(ﾛ)取得分'!G38)</f>
        <v>0</v>
      </c>
      <c r="H38" s="13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132">
        <f>SUM('(ｲ)保有分'!C39+'(ﾛ)取得分'!C39)</f>
        <v>0</v>
      </c>
      <c r="D39" s="133">
        <f>SUM('(ｲ)保有分'!D39+'(ﾛ)取得分'!D39)</f>
        <v>0</v>
      </c>
      <c r="E39" s="134">
        <f t="shared" si="4"/>
        <v>0</v>
      </c>
      <c r="F39" s="132">
        <f>SUM('(ｲ)保有分'!F39+'(ﾛ)取得分'!F39)</f>
        <v>0</v>
      </c>
      <c r="G39" s="133">
        <f>SUM('(ｲ)保有分'!G39+'(ﾛ)取得分'!G39)</f>
        <v>0</v>
      </c>
      <c r="H39" s="134">
        <f t="shared" si="5"/>
        <v>0</v>
      </c>
      <c r="I39" s="203" t="str">
        <f t="shared" si="3"/>
        <v>－</v>
      </c>
      <c r="J39" s="204" t="str">
        <f t="shared" si="3"/>
        <v>－</v>
      </c>
      <c r="K39" s="205" t="str">
        <f t="shared" si="3"/>
        <v>－</v>
      </c>
    </row>
    <row r="40" spans="1:11" ht="13.5">
      <c r="A40" s="5"/>
      <c r="B40" s="77" t="str">
        <f>+'帳票61_06(1)'!B39</f>
        <v>伊是名村</v>
      </c>
      <c r="C40" s="135">
        <f>SUM('(ｲ)保有分'!C40+'(ﾛ)取得分'!C40)</f>
        <v>0</v>
      </c>
      <c r="D40" s="136">
        <f>SUM('(ｲ)保有分'!D40+'(ﾛ)取得分'!D40)</f>
        <v>0</v>
      </c>
      <c r="E40" s="137">
        <f t="shared" si="4"/>
        <v>0</v>
      </c>
      <c r="F40" s="135">
        <f>SUM('(ｲ)保有分'!F40+'(ﾛ)取得分'!F40)</f>
        <v>0</v>
      </c>
      <c r="G40" s="136">
        <f>SUM('(ｲ)保有分'!G40+'(ﾛ)取得分'!G40)</f>
        <v>0</v>
      </c>
      <c r="H40" s="137">
        <f t="shared" si="5"/>
        <v>0</v>
      </c>
      <c r="I40" s="206" t="str">
        <f t="shared" si="3"/>
        <v>－</v>
      </c>
      <c r="J40" s="207" t="str">
        <f t="shared" si="3"/>
        <v>－</v>
      </c>
      <c r="K40" s="208" t="str">
        <f t="shared" si="3"/>
        <v>－</v>
      </c>
    </row>
    <row r="41" spans="1:11" ht="13.5">
      <c r="A41" s="5"/>
      <c r="B41" s="75" t="str">
        <f>+'帳票61_06(1)'!B40</f>
        <v>久米島町</v>
      </c>
      <c r="C41" s="129">
        <f>SUM('(ｲ)保有分'!C41+'(ﾛ)取得分'!C41)</f>
        <v>0</v>
      </c>
      <c r="D41" s="130">
        <f>SUM('(ｲ)保有分'!D41+'(ﾛ)取得分'!D41)</f>
        <v>0</v>
      </c>
      <c r="E41" s="131">
        <f t="shared" si="4"/>
        <v>0</v>
      </c>
      <c r="F41" s="129">
        <f>SUM('(ｲ)保有分'!F41+'(ﾛ)取得分'!F41)</f>
        <v>0</v>
      </c>
      <c r="G41" s="130">
        <f>SUM('(ｲ)保有分'!G41+'(ﾛ)取得分'!G41)</f>
        <v>0</v>
      </c>
      <c r="H41" s="13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129">
        <f>SUM('(ｲ)保有分'!C42+'(ﾛ)取得分'!C42)</f>
        <v>0</v>
      </c>
      <c r="D42" s="130">
        <f>SUM('(ｲ)保有分'!D42+'(ﾛ)取得分'!D42)</f>
        <v>0</v>
      </c>
      <c r="E42" s="131">
        <f t="shared" si="4"/>
        <v>0</v>
      </c>
      <c r="F42" s="129">
        <f>SUM('(ｲ)保有分'!F42+'(ﾛ)取得分'!F42)</f>
        <v>0</v>
      </c>
      <c r="G42" s="130">
        <f>SUM('(ｲ)保有分'!G42+'(ﾛ)取得分'!G42)</f>
        <v>0</v>
      </c>
      <c r="H42" s="13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129">
        <f>SUM('(ｲ)保有分'!C43+'(ﾛ)取得分'!C43)</f>
        <v>0</v>
      </c>
      <c r="D43" s="130">
        <f>SUM('(ｲ)保有分'!D43+'(ﾛ)取得分'!D43)</f>
        <v>0</v>
      </c>
      <c r="E43" s="131">
        <f t="shared" si="4"/>
        <v>0</v>
      </c>
      <c r="F43" s="129">
        <f>SUM('(ｲ)保有分'!F43+'(ﾛ)取得分'!F43)</f>
        <v>0</v>
      </c>
      <c r="G43" s="130">
        <f>SUM('(ｲ)保有分'!G43+'(ﾛ)取得分'!G43)</f>
        <v>0</v>
      </c>
      <c r="H43" s="13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132">
        <f>SUM('(ｲ)保有分'!C44+'(ﾛ)取得分'!C44)</f>
        <v>0</v>
      </c>
      <c r="D44" s="133">
        <f>SUM('(ｲ)保有分'!D44+'(ﾛ)取得分'!D44)</f>
        <v>0</v>
      </c>
      <c r="E44" s="134">
        <f t="shared" si="4"/>
        <v>0</v>
      </c>
      <c r="F44" s="132">
        <f>SUM('(ｲ)保有分'!F44+'(ﾛ)取得分'!F44)</f>
        <v>0</v>
      </c>
      <c r="G44" s="133">
        <f>SUM('(ｲ)保有分'!G44+'(ﾛ)取得分'!G44)</f>
        <v>0</v>
      </c>
      <c r="H44" s="134">
        <f t="shared" si="5"/>
        <v>0</v>
      </c>
      <c r="I44" s="203" t="str">
        <f t="shared" si="3"/>
        <v>－</v>
      </c>
      <c r="J44" s="204" t="str">
        <f t="shared" si="3"/>
        <v>－</v>
      </c>
      <c r="K44" s="205" t="str">
        <f t="shared" si="3"/>
        <v>－</v>
      </c>
    </row>
    <row r="45" spans="1:11" ht="14.25" thickBot="1">
      <c r="A45" s="5"/>
      <c r="B45" s="77" t="str">
        <f>+'帳票61_06(1)'!B44</f>
        <v>与那国町</v>
      </c>
      <c r="C45" s="135">
        <f>SUM('(ｲ)保有分'!C45+'(ﾛ)取得分'!C45)</f>
        <v>0</v>
      </c>
      <c r="D45" s="136">
        <f>SUM('(ｲ)保有分'!D45+'(ﾛ)取得分'!D45)</f>
        <v>0</v>
      </c>
      <c r="E45" s="137">
        <f t="shared" si="4"/>
        <v>0</v>
      </c>
      <c r="F45" s="135">
        <f>SUM('(ｲ)保有分'!F45+'(ﾛ)取得分'!F45)</f>
        <v>0</v>
      </c>
      <c r="G45" s="136">
        <f>SUM('(ｲ)保有分'!G45+'(ﾛ)取得分'!G45)</f>
        <v>0</v>
      </c>
      <c r="H45" s="137">
        <f t="shared" si="5"/>
        <v>0</v>
      </c>
      <c r="I45" s="206" t="str">
        <f t="shared" si="3"/>
        <v>－</v>
      </c>
      <c r="J45" s="207" t="str">
        <f t="shared" si="3"/>
        <v>－</v>
      </c>
      <c r="K45" s="208" t="str">
        <f t="shared" si="3"/>
        <v>－</v>
      </c>
    </row>
    <row r="46" spans="1:11" ht="14.25" thickTop="1">
      <c r="A46" s="6"/>
      <c r="B46" s="79" t="s">
        <v>65</v>
      </c>
      <c r="C46" s="173">
        <f aca="true" t="shared" si="6" ref="C46:H46">SUM(C5:C15)</f>
        <v>0</v>
      </c>
      <c r="D46" s="174">
        <f t="shared" si="6"/>
        <v>1398</v>
      </c>
      <c r="E46" s="175">
        <f t="shared" si="6"/>
        <v>1398</v>
      </c>
      <c r="F46" s="173">
        <f t="shared" si="6"/>
        <v>0</v>
      </c>
      <c r="G46" s="174">
        <f t="shared" si="6"/>
        <v>0</v>
      </c>
      <c r="H46" s="175">
        <f t="shared" si="6"/>
        <v>0</v>
      </c>
      <c r="I46" s="218" t="str">
        <f t="shared" si="3"/>
        <v>－</v>
      </c>
      <c r="J46" s="219">
        <f t="shared" si="3"/>
        <v>0</v>
      </c>
      <c r="K46" s="220">
        <f t="shared" si="3"/>
        <v>0</v>
      </c>
    </row>
    <row r="47" spans="1:11" ht="14.25" thickBot="1">
      <c r="A47" s="6"/>
      <c r="B47" s="80" t="s">
        <v>66</v>
      </c>
      <c r="C47" s="138">
        <f aca="true" t="shared" si="7" ref="C47:H47">SUM(C16:C45)</f>
        <v>0</v>
      </c>
      <c r="D47" s="139">
        <f t="shared" si="7"/>
        <v>6993</v>
      </c>
      <c r="E47" s="140">
        <f t="shared" si="7"/>
        <v>6993</v>
      </c>
      <c r="F47" s="138">
        <f t="shared" si="7"/>
        <v>0</v>
      </c>
      <c r="G47" s="139">
        <f t="shared" si="7"/>
        <v>710</v>
      </c>
      <c r="H47" s="140">
        <f t="shared" si="7"/>
        <v>710</v>
      </c>
      <c r="I47" s="215" t="str">
        <f t="shared" si="3"/>
        <v>－</v>
      </c>
      <c r="J47" s="216">
        <f t="shared" si="3"/>
        <v>10.153010153010152</v>
      </c>
      <c r="K47" s="217">
        <f t="shared" si="3"/>
        <v>10.153010153010152</v>
      </c>
    </row>
    <row r="48" spans="2:11" ht="14.25" thickBot="1">
      <c r="B48" s="82" t="s">
        <v>130</v>
      </c>
      <c r="C48" s="156">
        <f aca="true" t="shared" si="8" ref="C48:H48">SUM(C46:C47)</f>
        <v>0</v>
      </c>
      <c r="D48" s="157">
        <f t="shared" si="8"/>
        <v>8391</v>
      </c>
      <c r="E48" s="158">
        <f t="shared" si="8"/>
        <v>8391</v>
      </c>
      <c r="F48" s="156">
        <f t="shared" si="8"/>
        <v>0</v>
      </c>
      <c r="G48" s="157">
        <f t="shared" si="8"/>
        <v>710</v>
      </c>
      <c r="H48" s="158">
        <f t="shared" si="8"/>
        <v>710</v>
      </c>
      <c r="I48" s="223" t="str">
        <f t="shared" si="3"/>
        <v>－</v>
      </c>
      <c r="J48" s="224">
        <f t="shared" si="3"/>
        <v>8.46144678822548</v>
      </c>
      <c r="K48" s="225">
        <f t="shared" si="3"/>
        <v>8.46144678822548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56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+'帳票61_06(1)'!GA4</f>
        <v>0</v>
      </c>
      <c r="D5" s="127">
        <f>+'帳票61_06(1)'!GB4</f>
        <v>0</v>
      </c>
      <c r="E5" s="128">
        <f>SUM(C5:D5)</f>
        <v>0</v>
      </c>
      <c r="F5" s="126">
        <f>+'帳票61_06(1)'!GF4</f>
        <v>0</v>
      </c>
      <c r="G5" s="127">
        <f>+'帳票61_06(1)'!GG4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+'帳票61_06(1)'!GA5</f>
        <v>0</v>
      </c>
      <c r="D6" s="130">
        <f>+'帳票61_06(1)'!GB5</f>
        <v>0</v>
      </c>
      <c r="E6" s="131">
        <f aca="true" t="shared" si="1" ref="E6:E45">SUM(C6:D6)</f>
        <v>0</v>
      </c>
      <c r="F6" s="129">
        <f>+'帳票61_06(1)'!GF5</f>
        <v>0</v>
      </c>
      <c r="G6" s="130">
        <f>+'帳票61_06(1)'!GG5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+'帳票61_06(1)'!GA6</f>
        <v>0</v>
      </c>
      <c r="D7" s="130">
        <f>+'帳票61_06(1)'!GB6</f>
        <v>0</v>
      </c>
      <c r="E7" s="131">
        <f t="shared" si="1"/>
        <v>0</v>
      </c>
      <c r="F7" s="129">
        <f>+'帳票61_06(1)'!GF6</f>
        <v>0</v>
      </c>
      <c r="G7" s="130">
        <f>+'帳票61_06(1)'!GG6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+'帳票61_06(1)'!GA7</f>
        <v>0</v>
      </c>
      <c r="D8" s="130">
        <f>+'帳票61_06(1)'!GB7</f>
        <v>0</v>
      </c>
      <c r="E8" s="131">
        <f t="shared" si="1"/>
        <v>0</v>
      </c>
      <c r="F8" s="129">
        <f>+'帳票61_06(1)'!GF7</f>
        <v>0</v>
      </c>
      <c r="G8" s="130">
        <f>+'帳票61_06(1)'!GG7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+'帳票61_06(1)'!GA8</f>
        <v>0</v>
      </c>
      <c r="D9" s="133">
        <f>+'帳票61_06(1)'!GB8</f>
        <v>806</v>
      </c>
      <c r="E9" s="134">
        <f t="shared" si="1"/>
        <v>806</v>
      </c>
      <c r="F9" s="132">
        <f>+'帳票61_06(1)'!GF8</f>
        <v>0</v>
      </c>
      <c r="G9" s="133">
        <f>+'帳票61_06(1)'!GG8</f>
        <v>0</v>
      </c>
      <c r="H9" s="134">
        <f t="shared" si="2"/>
        <v>0</v>
      </c>
      <c r="I9" s="168" t="str">
        <f t="shared" si="3"/>
        <v>－</v>
      </c>
      <c r="J9" s="148">
        <f t="shared" si="0"/>
        <v>0</v>
      </c>
      <c r="K9" s="170">
        <f t="shared" si="0"/>
        <v>0</v>
      </c>
    </row>
    <row r="10" spans="1:11" ht="13.5">
      <c r="A10" s="17"/>
      <c r="B10" s="77" t="str">
        <f>+'帳票61_06(1)'!B9</f>
        <v>糸満市</v>
      </c>
      <c r="C10" s="135">
        <f>+'帳票61_06(1)'!GA9</f>
        <v>0</v>
      </c>
      <c r="D10" s="136">
        <f>+'帳票61_06(1)'!GB9</f>
        <v>0</v>
      </c>
      <c r="E10" s="137">
        <f t="shared" si="1"/>
        <v>0</v>
      </c>
      <c r="F10" s="135">
        <f>+'帳票61_06(1)'!GF9</f>
        <v>0</v>
      </c>
      <c r="G10" s="136">
        <f>+'帳票61_06(1)'!GG9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+'帳票61_06(1)'!GA10</f>
        <v>0</v>
      </c>
      <c r="D11" s="130">
        <f>+'帳票61_06(1)'!GB10</f>
        <v>0</v>
      </c>
      <c r="E11" s="131">
        <f t="shared" si="1"/>
        <v>0</v>
      </c>
      <c r="F11" s="129">
        <f>+'帳票61_06(1)'!GF10</f>
        <v>0</v>
      </c>
      <c r="G11" s="130">
        <f>+'帳票61_06(1)'!GG10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+'帳票61_06(1)'!GA11</f>
        <v>0</v>
      </c>
      <c r="D12" s="130">
        <f>+'帳票61_06(1)'!GB11</f>
        <v>0</v>
      </c>
      <c r="E12" s="131">
        <f t="shared" si="1"/>
        <v>0</v>
      </c>
      <c r="F12" s="129">
        <f>+'帳票61_06(1)'!GF11</f>
        <v>0</v>
      </c>
      <c r="G12" s="130">
        <f>+'帳票61_06(1)'!GG11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+'帳票61_06(1)'!GA12</f>
        <v>0</v>
      </c>
      <c r="D13" s="130">
        <f>+'帳票61_06(1)'!GB12</f>
        <v>0</v>
      </c>
      <c r="E13" s="131">
        <f t="shared" si="1"/>
        <v>0</v>
      </c>
      <c r="F13" s="129">
        <f>+'帳票61_06(1)'!GF12</f>
        <v>0</v>
      </c>
      <c r="G13" s="130">
        <f>+'帳票61_06(1)'!GG12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+'帳票61_06(1)'!GA13</f>
        <v>0</v>
      </c>
      <c r="D14" s="133">
        <f>+'帳票61_06(1)'!GB13</f>
        <v>0</v>
      </c>
      <c r="E14" s="134">
        <f t="shared" si="1"/>
        <v>0</v>
      </c>
      <c r="F14" s="132">
        <f>+'帳票61_06(1)'!GF13</f>
        <v>0</v>
      </c>
      <c r="G14" s="133">
        <f>+'帳票61_06(1)'!GG13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+'帳票61_06(1)'!GA14</f>
        <v>0</v>
      </c>
      <c r="D15" s="136">
        <f>+'帳票61_06(1)'!GB14</f>
        <v>198</v>
      </c>
      <c r="E15" s="137">
        <f t="shared" si="1"/>
        <v>198</v>
      </c>
      <c r="F15" s="135">
        <f>+'帳票61_06(1)'!GF14</f>
        <v>0</v>
      </c>
      <c r="G15" s="136">
        <f>+'帳票61_06(1)'!GG14</f>
        <v>0</v>
      </c>
      <c r="H15" s="137">
        <f t="shared" si="2"/>
        <v>0</v>
      </c>
      <c r="I15" s="192" t="str">
        <f t="shared" si="3"/>
        <v>－</v>
      </c>
      <c r="J15" s="151">
        <f t="shared" si="0"/>
        <v>0</v>
      </c>
      <c r="K15" s="193">
        <f t="shared" si="0"/>
        <v>0</v>
      </c>
    </row>
    <row r="16" spans="1:11" ht="13.5">
      <c r="A16" s="17"/>
      <c r="B16" s="78" t="str">
        <f>+'帳票61_06(1)'!B15</f>
        <v>国頭村</v>
      </c>
      <c r="C16" s="126">
        <f>+'帳票61_06(1)'!GA15</f>
        <v>0</v>
      </c>
      <c r="D16" s="127">
        <f>+'帳票61_06(1)'!GB15</f>
        <v>697</v>
      </c>
      <c r="E16" s="128">
        <f t="shared" si="1"/>
        <v>697</v>
      </c>
      <c r="F16" s="126">
        <f>+'帳票61_06(1)'!GF15</f>
        <v>0</v>
      </c>
      <c r="G16" s="127">
        <f>+'帳票61_06(1)'!GG15</f>
        <v>0</v>
      </c>
      <c r="H16" s="128">
        <f t="shared" si="2"/>
        <v>0</v>
      </c>
      <c r="I16" s="188" t="str">
        <f t="shared" si="3"/>
        <v>－</v>
      </c>
      <c r="J16" s="142">
        <f t="shared" si="0"/>
        <v>0</v>
      </c>
      <c r="K16" s="189">
        <f t="shared" si="0"/>
        <v>0</v>
      </c>
    </row>
    <row r="17" spans="1:11" ht="13.5">
      <c r="A17" s="17"/>
      <c r="B17" s="75" t="str">
        <f>+'帳票61_06(1)'!B16</f>
        <v>大宜味村</v>
      </c>
      <c r="C17" s="129">
        <f>+'帳票61_06(1)'!GA16</f>
        <v>0</v>
      </c>
      <c r="D17" s="130">
        <f>+'帳票61_06(1)'!GB16</f>
        <v>0</v>
      </c>
      <c r="E17" s="131">
        <f t="shared" si="1"/>
        <v>0</v>
      </c>
      <c r="F17" s="129">
        <f>+'帳票61_06(1)'!GF16</f>
        <v>0</v>
      </c>
      <c r="G17" s="130">
        <f>+'帳票61_06(1)'!GG16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+'帳票61_06(1)'!GA17</f>
        <v>0</v>
      </c>
      <c r="D18" s="130">
        <f>+'帳票61_06(1)'!GB17</f>
        <v>0</v>
      </c>
      <c r="E18" s="131">
        <f t="shared" si="1"/>
        <v>0</v>
      </c>
      <c r="F18" s="129">
        <f>+'帳票61_06(1)'!GF17</f>
        <v>0</v>
      </c>
      <c r="G18" s="130">
        <f>+'帳票61_06(1)'!GG17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+'帳票61_06(1)'!GA18</f>
        <v>0</v>
      </c>
      <c r="D19" s="133">
        <f>+'帳票61_06(1)'!GB18</f>
        <v>0</v>
      </c>
      <c r="E19" s="134">
        <f t="shared" si="1"/>
        <v>0</v>
      </c>
      <c r="F19" s="132">
        <f>+'帳票61_06(1)'!GF18</f>
        <v>0</v>
      </c>
      <c r="G19" s="133">
        <f>+'帳票61_06(1)'!GG18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+'帳票61_06(1)'!GA19</f>
        <v>0</v>
      </c>
      <c r="D20" s="136">
        <f>+'帳票61_06(1)'!GB19</f>
        <v>0</v>
      </c>
      <c r="E20" s="137">
        <f t="shared" si="1"/>
        <v>0</v>
      </c>
      <c r="F20" s="135">
        <f>+'帳票61_06(1)'!GF19</f>
        <v>0</v>
      </c>
      <c r="G20" s="136">
        <f>+'帳票61_06(1)'!GG19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+'帳票61_06(1)'!GA20</f>
        <v>0</v>
      </c>
      <c r="D21" s="130">
        <f>+'帳票61_06(1)'!GB20</f>
        <v>0</v>
      </c>
      <c r="E21" s="131">
        <f t="shared" si="1"/>
        <v>0</v>
      </c>
      <c r="F21" s="129">
        <f>+'帳票61_06(1)'!GF20</f>
        <v>0</v>
      </c>
      <c r="G21" s="130">
        <f>+'帳票61_06(1)'!GG20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+'帳票61_06(1)'!GA21</f>
        <v>0</v>
      </c>
      <c r="D22" s="130">
        <f>+'帳票61_06(1)'!GB21</f>
        <v>0</v>
      </c>
      <c r="E22" s="131">
        <f t="shared" si="1"/>
        <v>0</v>
      </c>
      <c r="F22" s="129">
        <f>+'帳票61_06(1)'!GF21</f>
        <v>0</v>
      </c>
      <c r="G22" s="130">
        <f>+'帳票61_06(1)'!GG21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+'帳票61_06(1)'!GA22</f>
        <v>0</v>
      </c>
      <c r="D23" s="130">
        <f>+'帳票61_06(1)'!GB22</f>
        <v>0</v>
      </c>
      <c r="E23" s="131">
        <f t="shared" si="1"/>
        <v>0</v>
      </c>
      <c r="F23" s="129">
        <f>+'帳票61_06(1)'!GF22</f>
        <v>0</v>
      </c>
      <c r="G23" s="130">
        <f>+'帳票61_06(1)'!GG22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+'帳票61_06(1)'!GA23</f>
        <v>0</v>
      </c>
      <c r="D24" s="133">
        <f>+'帳票61_06(1)'!GB23</f>
        <v>0</v>
      </c>
      <c r="E24" s="134">
        <f t="shared" si="1"/>
        <v>0</v>
      </c>
      <c r="F24" s="132">
        <f>+'帳票61_06(1)'!GF23</f>
        <v>0</v>
      </c>
      <c r="G24" s="133">
        <f>+'帳票61_06(1)'!GG23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+'帳票61_06(1)'!GA24</f>
        <v>0</v>
      </c>
      <c r="D25" s="136">
        <f>+'帳票61_06(1)'!GB24</f>
        <v>0</v>
      </c>
      <c r="E25" s="137">
        <f t="shared" si="1"/>
        <v>0</v>
      </c>
      <c r="F25" s="135">
        <f>+'帳票61_06(1)'!GF24</f>
        <v>0</v>
      </c>
      <c r="G25" s="136">
        <f>+'帳票61_06(1)'!GG24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+'帳票61_06(1)'!GA25</f>
        <v>0</v>
      </c>
      <c r="D26" s="130">
        <f>+'帳票61_06(1)'!GB25</f>
        <v>0</v>
      </c>
      <c r="E26" s="131">
        <f t="shared" si="1"/>
        <v>0</v>
      </c>
      <c r="F26" s="129">
        <f>+'帳票61_06(1)'!GF25</f>
        <v>0</v>
      </c>
      <c r="G26" s="130">
        <f>+'帳票61_06(1)'!GG25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+'帳票61_06(1)'!GA26</f>
        <v>0</v>
      </c>
      <c r="D27" s="130">
        <f>+'帳票61_06(1)'!GB26</f>
        <v>0</v>
      </c>
      <c r="E27" s="131">
        <f t="shared" si="1"/>
        <v>0</v>
      </c>
      <c r="F27" s="129">
        <f>+'帳票61_06(1)'!GF26</f>
        <v>0</v>
      </c>
      <c r="G27" s="130">
        <f>+'帳票61_06(1)'!GG26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+'帳票61_06(1)'!GA27</f>
        <v>0</v>
      </c>
      <c r="D28" s="130">
        <f>+'帳票61_06(1)'!GB27</f>
        <v>0</v>
      </c>
      <c r="E28" s="131">
        <f t="shared" si="1"/>
        <v>0</v>
      </c>
      <c r="F28" s="129">
        <f>+'帳票61_06(1)'!GF27</f>
        <v>0</v>
      </c>
      <c r="G28" s="130">
        <f>+'帳票61_06(1)'!GG27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+'帳票61_06(1)'!GA28</f>
        <v>0</v>
      </c>
      <c r="D29" s="133">
        <f>+'帳票61_06(1)'!GB28</f>
        <v>5586</v>
      </c>
      <c r="E29" s="134">
        <f t="shared" si="1"/>
        <v>5586</v>
      </c>
      <c r="F29" s="132">
        <f>+'帳票61_06(1)'!GF28</f>
        <v>0</v>
      </c>
      <c r="G29" s="133">
        <f>+'帳票61_06(1)'!GG28</f>
        <v>0</v>
      </c>
      <c r="H29" s="134">
        <f t="shared" si="2"/>
        <v>0</v>
      </c>
      <c r="I29" s="168" t="str">
        <f t="shared" si="3"/>
        <v>－</v>
      </c>
      <c r="J29" s="148">
        <f t="shared" si="0"/>
        <v>0</v>
      </c>
      <c r="K29" s="170">
        <f t="shared" si="0"/>
        <v>0</v>
      </c>
    </row>
    <row r="30" spans="1:11" ht="13.5">
      <c r="A30" s="17"/>
      <c r="B30" s="77" t="str">
        <f>+'帳票61_06(1)'!B29</f>
        <v>西原町</v>
      </c>
      <c r="C30" s="135">
        <f>+'帳票61_06(1)'!GA29</f>
        <v>0</v>
      </c>
      <c r="D30" s="136">
        <f>+'帳票61_06(1)'!GB29</f>
        <v>0</v>
      </c>
      <c r="E30" s="137">
        <f t="shared" si="1"/>
        <v>0</v>
      </c>
      <c r="F30" s="135">
        <f>+'帳票61_06(1)'!GF29</f>
        <v>0</v>
      </c>
      <c r="G30" s="136">
        <f>+'帳票61_06(1)'!GG29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+'帳票61_06(1)'!GA30</f>
        <v>0</v>
      </c>
      <c r="D31" s="130">
        <f>+'帳票61_06(1)'!GB30</f>
        <v>0</v>
      </c>
      <c r="E31" s="131">
        <f t="shared" si="1"/>
        <v>0</v>
      </c>
      <c r="F31" s="129">
        <f>+'帳票61_06(1)'!GF30</f>
        <v>0</v>
      </c>
      <c r="G31" s="130">
        <f>+'帳票61_06(1)'!GG30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+'帳票61_06(1)'!GA31</f>
        <v>0</v>
      </c>
      <c r="D32" s="130">
        <f>+'帳票61_06(1)'!GB31</f>
        <v>231</v>
      </c>
      <c r="E32" s="131">
        <f t="shared" si="1"/>
        <v>231</v>
      </c>
      <c r="F32" s="129">
        <f>+'帳票61_06(1)'!GF31</f>
        <v>0</v>
      </c>
      <c r="G32" s="130">
        <f>+'帳票61_06(1)'!GG31</f>
        <v>231</v>
      </c>
      <c r="H32" s="131">
        <f t="shared" si="2"/>
        <v>231</v>
      </c>
      <c r="I32" s="190" t="str">
        <f t="shared" si="3"/>
        <v>－</v>
      </c>
      <c r="J32" s="145">
        <f t="shared" si="0"/>
        <v>100</v>
      </c>
      <c r="K32" s="191">
        <f t="shared" si="0"/>
        <v>100</v>
      </c>
    </row>
    <row r="33" spans="1:11" ht="13.5">
      <c r="A33" s="17"/>
      <c r="B33" s="75" t="str">
        <f>+'帳票61_06(1)'!B32</f>
        <v>渡嘉敷村</v>
      </c>
      <c r="C33" s="129">
        <f>+'帳票61_06(1)'!GA32</f>
        <v>0</v>
      </c>
      <c r="D33" s="130">
        <f>+'帳票61_06(1)'!GB32</f>
        <v>0</v>
      </c>
      <c r="E33" s="131">
        <f t="shared" si="1"/>
        <v>0</v>
      </c>
      <c r="F33" s="129">
        <f>+'帳票61_06(1)'!GF32</f>
        <v>0</v>
      </c>
      <c r="G33" s="130">
        <f>+'帳票61_06(1)'!GG32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+'帳票61_06(1)'!GA33</f>
        <v>0</v>
      </c>
      <c r="D34" s="133">
        <f>+'帳票61_06(1)'!GB33</f>
        <v>0</v>
      </c>
      <c r="E34" s="134">
        <f t="shared" si="1"/>
        <v>0</v>
      </c>
      <c r="F34" s="132">
        <f>+'帳票61_06(1)'!GF33</f>
        <v>0</v>
      </c>
      <c r="G34" s="133">
        <f>+'帳票61_06(1)'!GG33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+'帳票61_06(1)'!GA34</f>
        <v>0</v>
      </c>
      <c r="D35" s="136">
        <f>+'帳票61_06(1)'!GB34</f>
        <v>0</v>
      </c>
      <c r="E35" s="137">
        <f t="shared" si="1"/>
        <v>0</v>
      </c>
      <c r="F35" s="135">
        <f>+'帳票61_06(1)'!GF34</f>
        <v>0</v>
      </c>
      <c r="G35" s="136">
        <f>+'帳票61_06(1)'!GG34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+'帳票61_06(1)'!GA35</f>
        <v>0</v>
      </c>
      <c r="D36" s="130">
        <f>+'帳票61_06(1)'!GB35</f>
        <v>0</v>
      </c>
      <c r="E36" s="131">
        <f t="shared" si="1"/>
        <v>0</v>
      </c>
      <c r="F36" s="129">
        <f>+'帳票61_06(1)'!GF35</f>
        <v>0</v>
      </c>
      <c r="G36" s="130">
        <f>+'帳票61_06(1)'!GG35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+'帳票61_06(1)'!GA36</f>
        <v>0</v>
      </c>
      <c r="D37" s="130">
        <f>+'帳票61_06(1)'!GB36</f>
        <v>0</v>
      </c>
      <c r="E37" s="131">
        <f t="shared" si="1"/>
        <v>0</v>
      </c>
      <c r="F37" s="129">
        <f>+'帳票61_06(1)'!GF36</f>
        <v>0</v>
      </c>
      <c r="G37" s="130">
        <f>+'帳票61_06(1)'!GG36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+'帳票61_06(1)'!GA37</f>
        <v>0</v>
      </c>
      <c r="D38" s="130">
        <f>+'帳票61_06(1)'!GB37</f>
        <v>0</v>
      </c>
      <c r="E38" s="131">
        <f t="shared" si="1"/>
        <v>0</v>
      </c>
      <c r="F38" s="129">
        <f>+'帳票61_06(1)'!GF37</f>
        <v>0</v>
      </c>
      <c r="G38" s="130">
        <f>+'帳票61_06(1)'!GG37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+'帳票61_06(1)'!GA38</f>
        <v>0</v>
      </c>
      <c r="D39" s="133">
        <f>+'帳票61_06(1)'!GB38</f>
        <v>0</v>
      </c>
      <c r="E39" s="134">
        <f t="shared" si="1"/>
        <v>0</v>
      </c>
      <c r="F39" s="132">
        <f>+'帳票61_06(1)'!GF38</f>
        <v>0</v>
      </c>
      <c r="G39" s="133">
        <f>+'帳票61_06(1)'!GG38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+'帳票61_06(1)'!GA39</f>
        <v>0</v>
      </c>
      <c r="D40" s="136">
        <f>+'帳票61_06(1)'!GB39</f>
        <v>0</v>
      </c>
      <c r="E40" s="137">
        <f t="shared" si="1"/>
        <v>0</v>
      </c>
      <c r="F40" s="135">
        <f>+'帳票61_06(1)'!GF39</f>
        <v>0</v>
      </c>
      <c r="G40" s="136">
        <f>+'帳票61_06(1)'!GG39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+'帳票61_06(1)'!GA40</f>
        <v>0</v>
      </c>
      <c r="D41" s="130">
        <f>+'帳票61_06(1)'!GB40</f>
        <v>0</v>
      </c>
      <c r="E41" s="131">
        <f t="shared" si="1"/>
        <v>0</v>
      </c>
      <c r="F41" s="129">
        <f>+'帳票61_06(1)'!GF40</f>
        <v>0</v>
      </c>
      <c r="G41" s="130">
        <f>+'帳票61_06(1)'!GG40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+'帳票61_06(1)'!GA41</f>
        <v>0</v>
      </c>
      <c r="D42" s="130">
        <f>+'帳票61_06(1)'!GB41</f>
        <v>0</v>
      </c>
      <c r="E42" s="131">
        <f t="shared" si="1"/>
        <v>0</v>
      </c>
      <c r="F42" s="129">
        <f>+'帳票61_06(1)'!GF41</f>
        <v>0</v>
      </c>
      <c r="G42" s="130">
        <f>+'帳票61_06(1)'!GG41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+'帳票61_06(1)'!GA42</f>
        <v>0</v>
      </c>
      <c r="D43" s="130">
        <f>+'帳票61_06(1)'!GB42</f>
        <v>0</v>
      </c>
      <c r="E43" s="131">
        <f t="shared" si="1"/>
        <v>0</v>
      </c>
      <c r="F43" s="129">
        <f>+'帳票61_06(1)'!GF42</f>
        <v>0</v>
      </c>
      <c r="G43" s="130">
        <f>+'帳票61_06(1)'!GG42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+'帳票61_06(1)'!GA43</f>
        <v>0</v>
      </c>
      <c r="D44" s="133">
        <f>+'帳票61_06(1)'!GB43</f>
        <v>0</v>
      </c>
      <c r="E44" s="134">
        <f t="shared" si="1"/>
        <v>0</v>
      </c>
      <c r="F44" s="132">
        <f>+'帳票61_06(1)'!GF43</f>
        <v>0</v>
      </c>
      <c r="G44" s="133">
        <f>+'帳票61_06(1)'!GG43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+'帳票61_06(1)'!GA44</f>
        <v>0</v>
      </c>
      <c r="D45" s="231">
        <f>+'帳票61_06(1)'!GB44</f>
        <v>0</v>
      </c>
      <c r="E45" s="232">
        <f t="shared" si="1"/>
        <v>0</v>
      </c>
      <c r="F45" s="230">
        <f>+'帳票61_06(1)'!GF44</f>
        <v>0</v>
      </c>
      <c r="G45" s="231">
        <f>+'帳票61_06(1)'!GG44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0</v>
      </c>
      <c r="D46" s="174">
        <f t="shared" si="4"/>
        <v>1004</v>
      </c>
      <c r="E46" s="175">
        <f t="shared" si="4"/>
        <v>1004</v>
      </c>
      <c r="F46" s="173">
        <f t="shared" si="4"/>
        <v>0</v>
      </c>
      <c r="G46" s="174">
        <f t="shared" si="4"/>
        <v>0</v>
      </c>
      <c r="H46" s="175">
        <f t="shared" si="4"/>
        <v>0</v>
      </c>
      <c r="I46" s="238" t="str">
        <f t="shared" si="3"/>
        <v>－</v>
      </c>
      <c r="J46" s="177">
        <f t="shared" si="3"/>
        <v>0</v>
      </c>
      <c r="K46" s="241">
        <f t="shared" si="3"/>
        <v>0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6514</v>
      </c>
      <c r="E47" s="140">
        <f t="shared" si="5"/>
        <v>6514</v>
      </c>
      <c r="F47" s="138">
        <f t="shared" si="5"/>
        <v>0</v>
      </c>
      <c r="G47" s="139">
        <f t="shared" si="5"/>
        <v>231</v>
      </c>
      <c r="H47" s="140">
        <f t="shared" si="5"/>
        <v>231</v>
      </c>
      <c r="I47" s="194" t="str">
        <f t="shared" si="3"/>
        <v>－</v>
      </c>
      <c r="J47" s="167">
        <f t="shared" si="3"/>
        <v>3.5462081670248695</v>
      </c>
      <c r="K47" s="195">
        <f t="shared" si="3"/>
        <v>3.5462081670248695</v>
      </c>
    </row>
    <row r="48" spans="2:11" ht="14.25" thickBot="1">
      <c r="B48" s="82" t="s">
        <v>130</v>
      </c>
      <c r="C48" s="156">
        <f aca="true" t="shared" si="6" ref="C48:H48">SUM(C46:C47)</f>
        <v>0</v>
      </c>
      <c r="D48" s="157">
        <f t="shared" si="6"/>
        <v>7518</v>
      </c>
      <c r="E48" s="158">
        <f t="shared" si="6"/>
        <v>7518</v>
      </c>
      <c r="F48" s="156">
        <f t="shared" si="6"/>
        <v>0</v>
      </c>
      <c r="G48" s="157">
        <f t="shared" si="6"/>
        <v>231</v>
      </c>
      <c r="H48" s="158">
        <f t="shared" si="6"/>
        <v>231</v>
      </c>
      <c r="I48" s="221" t="str">
        <f t="shared" si="3"/>
        <v>－</v>
      </c>
      <c r="J48" s="172">
        <f t="shared" si="3"/>
        <v>3.072625698324022</v>
      </c>
      <c r="K48" s="222">
        <f t="shared" si="3"/>
        <v>3.072625698324022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57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+'帳票61_06(1)'!GJ4</f>
        <v>0</v>
      </c>
      <c r="D5" s="127">
        <f>+'帳票61_06(1)'!GK4</f>
        <v>0</v>
      </c>
      <c r="E5" s="128">
        <f>SUM(C5:D5)</f>
        <v>0</v>
      </c>
      <c r="F5" s="126">
        <f>+'帳票61_06(1)'!GO4</f>
        <v>0</v>
      </c>
      <c r="G5" s="127">
        <f>+'帳票61_06(1)'!GP4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+'帳票61_06(1)'!GJ5</f>
        <v>0</v>
      </c>
      <c r="D6" s="130">
        <f>+'帳票61_06(1)'!GK5</f>
        <v>0</v>
      </c>
      <c r="E6" s="131">
        <f aca="true" t="shared" si="1" ref="E6:E45">SUM(C6:D6)</f>
        <v>0</v>
      </c>
      <c r="F6" s="129">
        <f>+'帳票61_06(1)'!GO5</f>
        <v>0</v>
      </c>
      <c r="G6" s="130">
        <f>+'帳票61_06(1)'!GP5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+'帳票61_06(1)'!GJ6</f>
        <v>0</v>
      </c>
      <c r="D7" s="130">
        <f>+'帳票61_06(1)'!GK6</f>
        <v>0</v>
      </c>
      <c r="E7" s="131">
        <f t="shared" si="1"/>
        <v>0</v>
      </c>
      <c r="F7" s="129">
        <f>+'帳票61_06(1)'!GO6</f>
        <v>0</v>
      </c>
      <c r="G7" s="130">
        <f>+'帳票61_06(1)'!GP6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+'帳票61_06(1)'!GJ7</f>
        <v>0</v>
      </c>
      <c r="D8" s="130">
        <f>+'帳票61_06(1)'!GK7</f>
        <v>0</v>
      </c>
      <c r="E8" s="131">
        <f t="shared" si="1"/>
        <v>0</v>
      </c>
      <c r="F8" s="129">
        <f>+'帳票61_06(1)'!GO7</f>
        <v>0</v>
      </c>
      <c r="G8" s="130">
        <f>+'帳票61_06(1)'!GP7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+'帳票61_06(1)'!GJ8</f>
        <v>0</v>
      </c>
      <c r="D9" s="133">
        <f>+'帳票61_06(1)'!GK8</f>
        <v>394</v>
      </c>
      <c r="E9" s="134">
        <f t="shared" si="1"/>
        <v>394</v>
      </c>
      <c r="F9" s="132">
        <f>+'帳票61_06(1)'!GO8</f>
        <v>0</v>
      </c>
      <c r="G9" s="133">
        <f>+'帳票61_06(1)'!GP8</f>
        <v>0</v>
      </c>
      <c r="H9" s="134">
        <f t="shared" si="2"/>
        <v>0</v>
      </c>
      <c r="I9" s="168" t="str">
        <f t="shared" si="3"/>
        <v>－</v>
      </c>
      <c r="J9" s="148">
        <f t="shared" si="0"/>
        <v>0</v>
      </c>
      <c r="K9" s="170">
        <f t="shared" si="0"/>
        <v>0</v>
      </c>
    </row>
    <row r="10" spans="1:11" ht="13.5">
      <c r="A10" s="17"/>
      <c r="B10" s="77" t="str">
        <f>+'帳票61_06(1)'!B9</f>
        <v>糸満市</v>
      </c>
      <c r="C10" s="135">
        <f>+'帳票61_06(1)'!GJ9</f>
        <v>0</v>
      </c>
      <c r="D10" s="136">
        <f>+'帳票61_06(1)'!GK9</f>
        <v>0</v>
      </c>
      <c r="E10" s="137">
        <f t="shared" si="1"/>
        <v>0</v>
      </c>
      <c r="F10" s="135">
        <f>+'帳票61_06(1)'!GO9</f>
        <v>0</v>
      </c>
      <c r="G10" s="136">
        <f>+'帳票61_06(1)'!GP9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+'帳票61_06(1)'!GJ10</f>
        <v>0</v>
      </c>
      <c r="D11" s="130">
        <f>+'帳票61_06(1)'!GK10</f>
        <v>0</v>
      </c>
      <c r="E11" s="131">
        <f t="shared" si="1"/>
        <v>0</v>
      </c>
      <c r="F11" s="129">
        <f>+'帳票61_06(1)'!GO10</f>
        <v>0</v>
      </c>
      <c r="G11" s="130">
        <f>+'帳票61_06(1)'!GP10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+'帳票61_06(1)'!GJ11</f>
        <v>0</v>
      </c>
      <c r="D12" s="130">
        <f>+'帳票61_06(1)'!GK11</f>
        <v>0</v>
      </c>
      <c r="E12" s="131">
        <f t="shared" si="1"/>
        <v>0</v>
      </c>
      <c r="F12" s="129">
        <f>+'帳票61_06(1)'!GO11</f>
        <v>0</v>
      </c>
      <c r="G12" s="130">
        <f>+'帳票61_06(1)'!GP11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+'帳票61_06(1)'!GJ12</f>
        <v>0</v>
      </c>
      <c r="D13" s="130">
        <f>+'帳票61_06(1)'!GK12</f>
        <v>0</v>
      </c>
      <c r="E13" s="131">
        <f t="shared" si="1"/>
        <v>0</v>
      </c>
      <c r="F13" s="129">
        <f>+'帳票61_06(1)'!GO12</f>
        <v>0</v>
      </c>
      <c r="G13" s="130">
        <f>+'帳票61_06(1)'!GP12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+'帳票61_06(1)'!GJ13</f>
        <v>0</v>
      </c>
      <c r="D14" s="133">
        <f>+'帳票61_06(1)'!GK13</f>
        <v>0</v>
      </c>
      <c r="E14" s="134">
        <f t="shared" si="1"/>
        <v>0</v>
      </c>
      <c r="F14" s="132">
        <f>+'帳票61_06(1)'!GO13</f>
        <v>0</v>
      </c>
      <c r="G14" s="133">
        <f>+'帳票61_06(1)'!GP13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+'帳票61_06(1)'!GJ14</f>
        <v>0</v>
      </c>
      <c r="D15" s="136">
        <f>+'帳票61_06(1)'!GK14</f>
        <v>0</v>
      </c>
      <c r="E15" s="137">
        <f t="shared" si="1"/>
        <v>0</v>
      </c>
      <c r="F15" s="135">
        <f>+'帳票61_06(1)'!GO14</f>
        <v>0</v>
      </c>
      <c r="G15" s="136">
        <f>+'帳票61_06(1)'!GP14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+'帳票61_06(1)'!GJ15</f>
        <v>0</v>
      </c>
      <c r="D16" s="127">
        <f>+'帳票61_06(1)'!GK15</f>
        <v>0</v>
      </c>
      <c r="E16" s="128">
        <f t="shared" si="1"/>
        <v>0</v>
      </c>
      <c r="F16" s="126">
        <f>+'帳票61_06(1)'!GO15</f>
        <v>0</v>
      </c>
      <c r="G16" s="127">
        <f>+'帳票61_06(1)'!GP15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+'帳票61_06(1)'!GJ16</f>
        <v>0</v>
      </c>
      <c r="D17" s="130">
        <f>+'帳票61_06(1)'!GK16</f>
        <v>0</v>
      </c>
      <c r="E17" s="131">
        <f t="shared" si="1"/>
        <v>0</v>
      </c>
      <c r="F17" s="129">
        <f>+'帳票61_06(1)'!GO16</f>
        <v>0</v>
      </c>
      <c r="G17" s="130">
        <f>+'帳票61_06(1)'!GP16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+'帳票61_06(1)'!GJ17</f>
        <v>0</v>
      </c>
      <c r="D18" s="130">
        <f>+'帳票61_06(1)'!GK17</f>
        <v>0</v>
      </c>
      <c r="E18" s="131">
        <f t="shared" si="1"/>
        <v>0</v>
      </c>
      <c r="F18" s="129">
        <f>+'帳票61_06(1)'!GO17</f>
        <v>0</v>
      </c>
      <c r="G18" s="130">
        <f>+'帳票61_06(1)'!GP17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+'帳票61_06(1)'!GJ18</f>
        <v>0</v>
      </c>
      <c r="D19" s="133">
        <f>+'帳票61_06(1)'!GK18</f>
        <v>0</v>
      </c>
      <c r="E19" s="134">
        <f t="shared" si="1"/>
        <v>0</v>
      </c>
      <c r="F19" s="132">
        <f>+'帳票61_06(1)'!GO18</f>
        <v>0</v>
      </c>
      <c r="G19" s="133">
        <f>+'帳票61_06(1)'!GP18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+'帳票61_06(1)'!GJ19</f>
        <v>0</v>
      </c>
      <c r="D20" s="136">
        <f>+'帳票61_06(1)'!GK19</f>
        <v>0</v>
      </c>
      <c r="E20" s="137">
        <f t="shared" si="1"/>
        <v>0</v>
      </c>
      <c r="F20" s="135">
        <f>+'帳票61_06(1)'!GO19</f>
        <v>0</v>
      </c>
      <c r="G20" s="136">
        <f>+'帳票61_06(1)'!GP19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+'帳票61_06(1)'!GJ20</f>
        <v>0</v>
      </c>
      <c r="D21" s="130">
        <f>+'帳票61_06(1)'!GK20</f>
        <v>0</v>
      </c>
      <c r="E21" s="131">
        <f t="shared" si="1"/>
        <v>0</v>
      </c>
      <c r="F21" s="129">
        <f>+'帳票61_06(1)'!GO20</f>
        <v>0</v>
      </c>
      <c r="G21" s="130">
        <f>+'帳票61_06(1)'!GP20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+'帳票61_06(1)'!GJ21</f>
        <v>0</v>
      </c>
      <c r="D22" s="130">
        <f>+'帳票61_06(1)'!GK21</f>
        <v>0</v>
      </c>
      <c r="E22" s="131">
        <f t="shared" si="1"/>
        <v>0</v>
      </c>
      <c r="F22" s="129">
        <f>+'帳票61_06(1)'!GO21</f>
        <v>0</v>
      </c>
      <c r="G22" s="130">
        <f>+'帳票61_06(1)'!GP21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+'帳票61_06(1)'!GJ22</f>
        <v>0</v>
      </c>
      <c r="D23" s="130">
        <f>+'帳票61_06(1)'!GK22</f>
        <v>0</v>
      </c>
      <c r="E23" s="131">
        <f t="shared" si="1"/>
        <v>0</v>
      </c>
      <c r="F23" s="129">
        <f>+'帳票61_06(1)'!GO22</f>
        <v>0</v>
      </c>
      <c r="G23" s="130">
        <f>+'帳票61_06(1)'!GP22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+'帳票61_06(1)'!GJ23</f>
        <v>0</v>
      </c>
      <c r="D24" s="133">
        <f>+'帳票61_06(1)'!GK23</f>
        <v>0</v>
      </c>
      <c r="E24" s="134">
        <f t="shared" si="1"/>
        <v>0</v>
      </c>
      <c r="F24" s="132">
        <f>+'帳票61_06(1)'!GO23</f>
        <v>0</v>
      </c>
      <c r="G24" s="133">
        <f>+'帳票61_06(1)'!GP23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+'帳票61_06(1)'!GJ24</f>
        <v>0</v>
      </c>
      <c r="D25" s="136">
        <f>+'帳票61_06(1)'!GK24</f>
        <v>0</v>
      </c>
      <c r="E25" s="137">
        <f t="shared" si="1"/>
        <v>0</v>
      </c>
      <c r="F25" s="135">
        <f>+'帳票61_06(1)'!GO24</f>
        <v>0</v>
      </c>
      <c r="G25" s="136">
        <f>+'帳票61_06(1)'!GP24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+'帳票61_06(1)'!GJ25</f>
        <v>0</v>
      </c>
      <c r="D26" s="130">
        <f>+'帳票61_06(1)'!GK25</f>
        <v>0</v>
      </c>
      <c r="E26" s="131">
        <f t="shared" si="1"/>
        <v>0</v>
      </c>
      <c r="F26" s="129">
        <f>+'帳票61_06(1)'!GO25</f>
        <v>0</v>
      </c>
      <c r="G26" s="130">
        <f>+'帳票61_06(1)'!GP25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+'帳票61_06(1)'!GJ26</f>
        <v>0</v>
      </c>
      <c r="D27" s="130">
        <f>+'帳票61_06(1)'!GK26</f>
        <v>0</v>
      </c>
      <c r="E27" s="131">
        <f t="shared" si="1"/>
        <v>0</v>
      </c>
      <c r="F27" s="129">
        <f>+'帳票61_06(1)'!GO26</f>
        <v>0</v>
      </c>
      <c r="G27" s="130">
        <f>+'帳票61_06(1)'!GP26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+'帳票61_06(1)'!GJ27</f>
        <v>0</v>
      </c>
      <c r="D28" s="130">
        <f>+'帳票61_06(1)'!GK27</f>
        <v>0</v>
      </c>
      <c r="E28" s="131">
        <f t="shared" si="1"/>
        <v>0</v>
      </c>
      <c r="F28" s="129">
        <f>+'帳票61_06(1)'!GO27</f>
        <v>0</v>
      </c>
      <c r="G28" s="130">
        <f>+'帳票61_06(1)'!GP27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+'帳票61_06(1)'!GJ28</f>
        <v>0</v>
      </c>
      <c r="D29" s="133">
        <f>+'帳票61_06(1)'!GK28</f>
        <v>0</v>
      </c>
      <c r="E29" s="134">
        <f t="shared" si="1"/>
        <v>0</v>
      </c>
      <c r="F29" s="132">
        <f>+'帳票61_06(1)'!GO28</f>
        <v>0</v>
      </c>
      <c r="G29" s="133">
        <f>+'帳票61_06(1)'!GP28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+'帳票61_06(1)'!GJ29</f>
        <v>0</v>
      </c>
      <c r="D30" s="136">
        <f>+'帳票61_06(1)'!GK29</f>
        <v>0</v>
      </c>
      <c r="E30" s="137">
        <f t="shared" si="1"/>
        <v>0</v>
      </c>
      <c r="F30" s="135">
        <f>+'帳票61_06(1)'!GO29</f>
        <v>0</v>
      </c>
      <c r="G30" s="136">
        <f>+'帳票61_06(1)'!GP29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+'帳票61_06(1)'!GJ30</f>
        <v>0</v>
      </c>
      <c r="D31" s="130">
        <f>+'帳票61_06(1)'!GK30</f>
        <v>0</v>
      </c>
      <c r="E31" s="131">
        <f t="shared" si="1"/>
        <v>0</v>
      </c>
      <c r="F31" s="129">
        <f>+'帳票61_06(1)'!GO30</f>
        <v>0</v>
      </c>
      <c r="G31" s="130">
        <f>+'帳票61_06(1)'!GP30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+'帳票61_06(1)'!GJ31</f>
        <v>0</v>
      </c>
      <c r="D32" s="130">
        <f>+'帳票61_06(1)'!GK31</f>
        <v>479</v>
      </c>
      <c r="E32" s="131">
        <f t="shared" si="1"/>
        <v>479</v>
      </c>
      <c r="F32" s="129">
        <f>+'帳票61_06(1)'!GO31</f>
        <v>0</v>
      </c>
      <c r="G32" s="130">
        <f>+'帳票61_06(1)'!GP31</f>
        <v>479</v>
      </c>
      <c r="H32" s="131">
        <f t="shared" si="2"/>
        <v>479</v>
      </c>
      <c r="I32" s="190" t="str">
        <f t="shared" si="3"/>
        <v>－</v>
      </c>
      <c r="J32" s="145">
        <f t="shared" si="0"/>
        <v>100</v>
      </c>
      <c r="K32" s="191">
        <f t="shared" si="0"/>
        <v>100</v>
      </c>
    </row>
    <row r="33" spans="1:11" ht="13.5">
      <c r="A33" s="17"/>
      <c r="B33" s="75" t="str">
        <f>+'帳票61_06(1)'!B32</f>
        <v>渡嘉敷村</v>
      </c>
      <c r="C33" s="129">
        <f>+'帳票61_06(1)'!GJ32</f>
        <v>0</v>
      </c>
      <c r="D33" s="130">
        <f>+'帳票61_06(1)'!GK32</f>
        <v>0</v>
      </c>
      <c r="E33" s="131">
        <f t="shared" si="1"/>
        <v>0</v>
      </c>
      <c r="F33" s="129">
        <f>+'帳票61_06(1)'!GO32</f>
        <v>0</v>
      </c>
      <c r="G33" s="130">
        <f>+'帳票61_06(1)'!GP32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+'帳票61_06(1)'!GJ33</f>
        <v>0</v>
      </c>
      <c r="D34" s="133">
        <f>+'帳票61_06(1)'!GK33</f>
        <v>0</v>
      </c>
      <c r="E34" s="134">
        <f t="shared" si="1"/>
        <v>0</v>
      </c>
      <c r="F34" s="132">
        <f>+'帳票61_06(1)'!GO33</f>
        <v>0</v>
      </c>
      <c r="G34" s="133">
        <f>+'帳票61_06(1)'!GP33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+'帳票61_06(1)'!GJ34</f>
        <v>0</v>
      </c>
      <c r="D35" s="136">
        <f>+'帳票61_06(1)'!GK34</f>
        <v>0</v>
      </c>
      <c r="E35" s="137">
        <f t="shared" si="1"/>
        <v>0</v>
      </c>
      <c r="F35" s="135">
        <f>+'帳票61_06(1)'!GO34</f>
        <v>0</v>
      </c>
      <c r="G35" s="136">
        <f>+'帳票61_06(1)'!GP34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+'帳票61_06(1)'!GJ35</f>
        <v>0</v>
      </c>
      <c r="D36" s="130">
        <f>+'帳票61_06(1)'!GK35</f>
        <v>0</v>
      </c>
      <c r="E36" s="131">
        <f t="shared" si="1"/>
        <v>0</v>
      </c>
      <c r="F36" s="129">
        <f>+'帳票61_06(1)'!GO35</f>
        <v>0</v>
      </c>
      <c r="G36" s="130">
        <f>+'帳票61_06(1)'!GP35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+'帳票61_06(1)'!GJ36</f>
        <v>0</v>
      </c>
      <c r="D37" s="130">
        <f>+'帳票61_06(1)'!GK36</f>
        <v>0</v>
      </c>
      <c r="E37" s="131">
        <f t="shared" si="1"/>
        <v>0</v>
      </c>
      <c r="F37" s="129">
        <f>+'帳票61_06(1)'!GO36</f>
        <v>0</v>
      </c>
      <c r="G37" s="130">
        <f>+'帳票61_06(1)'!GP36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+'帳票61_06(1)'!GJ37</f>
        <v>0</v>
      </c>
      <c r="D38" s="130">
        <f>+'帳票61_06(1)'!GK37</f>
        <v>0</v>
      </c>
      <c r="E38" s="131">
        <f t="shared" si="1"/>
        <v>0</v>
      </c>
      <c r="F38" s="129">
        <f>+'帳票61_06(1)'!GO37</f>
        <v>0</v>
      </c>
      <c r="G38" s="130">
        <f>+'帳票61_06(1)'!GP37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+'帳票61_06(1)'!GJ38</f>
        <v>0</v>
      </c>
      <c r="D39" s="133">
        <f>+'帳票61_06(1)'!GK38</f>
        <v>0</v>
      </c>
      <c r="E39" s="134">
        <f t="shared" si="1"/>
        <v>0</v>
      </c>
      <c r="F39" s="132">
        <f>+'帳票61_06(1)'!GO38</f>
        <v>0</v>
      </c>
      <c r="G39" s="133">
        <f>+'帳票61_06(1)'!GP38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+'帳票61_06(1)'!GJ39</f>
        <v>0</v>
      </c>
      <c r="D40" s="136">
        <f>+'帳票61_06(1)'!GK39</f>
        <v>0</v>
      </c>
      <c r="E40" s="137">
        <f t="shared" si="1"/>
        <v>0</v>
      </c>
      <c r="F40" s="135">
        <f>+'帳票61_06(1)'!GO39</f>
        <v>0</v>
      </c>
      <c r="G40" s="136">
        <f>+'帳票61_06(1)'!GP39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+'帳票61_06(1)'!GJ40</f>
        <v>0</v>
      </c>
      <c r="D41" s="130">
        <f>+'帳票61_06(1)'!GK40</f>
        <v>0</v>
      </c>
      <c r="E41" s="131">
        <f t="shared" si="1"/>
        <v>0</v>
      </c>
      <c r="F41" s="129">
        <f>+'帳票61_06(1)'!GO40</f>
        <v>0</v>
      </c>
      <c r="G41" s="130">
        <f>+'帳票61_06(1)'!GP40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+'帳票61_06(1)'!GJ41</f>
        <v>0</v>
      </c>
      <c r="D42" s="130">
        <f>+'帳票61_06(1)'!GK41</f>
        <v>0</v>
      </c>
      <c r="E42" s="131">
        <f t="shared" si="1"/>
        <v>0</v>
      </c>
      <c r="F42" s="129">
        <f>+'帳票61_06(1)'!GO41</f>
        <v>0</v>
      </c>
      <c r="G42" s="130">
        <f>+'帳票61_06(1)'!GP41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+'帳票61_06(1)'!GJ42</f>
        <v>0</v>
      </c>
      <c r="D43" s="130">
        <f>+'帳票61_06(1)'!GK42</f>
        <v>0</v>
      </c>
      <c r="E43" s="131">
        <f t="shared" si="1"/>
        <v>0</v>
      </c>
      <c r="F43" s="129">
        <f>+'帳票61_06(1)'!GO42</f>
        <v>0</v>
      </c>
      <c r="G43" s="130">
        <f>+'帳票61_06(1)'!GP42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+'帳票61_06(1)'!GJ43</f>
        <v>0</v>
      </c>
      <c r="D44" s="133">
        <f>+'帳票61_06(1)'!GK43</f>
        <v>0</v>
      </c>
      <c r="E44" s="134">
        <f t="shared" si="1"/>
        <v>0</v>
      </c>
      <c r="F44" s="132">
        <f>+'帳票61_06(1)'!GO43</f>
        <v>0</v>
      </c>
      <c r="G44" s="133">
        <f>+'帳票61_06(1)'!GP43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+'帳票61_06(1)'!GJ44</f>
        <v>0</v>
      </c>
      <c r="D45" s="231">
        <f>+'帳票61_06(1)'!GK44</f>
        <v>0</v>
      </c>
      <c r="E45" s="232">
        <f t="shared" si="1"/>
        <v>0</v>
      </c>
      <c r="F45" s="230">
        <f>+'帳票61_06(1)'!GO44</f>
        <v>0</v>
      </c>
      <c r="G45" s="231">
        <f>+'帳票61_06(1)'!GP44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0</v>
      </c>
      <c r="D46" s="174">
        <f t="shared" si="4"/>
        <v>394</v>
      </c>
      <c r="E46" s="175">
        <f t="shared" si="4"/>
        <v>394</v>
      </c>
      <c r="F46" s="173">
        <f t="shared" si="4"/>
        <v>0</v>
      </c>
      <c r="G46" s="174">
        <f t="shared" si="4"/>
        <v>0</v>
      </c>
      <c r="H46" s="175">
        <f t="shared" si="4"/>
        <v>0</v>
      </c>
      <c r="I46" s="238" t="str">
        <f t="shared" si="3"/>
        <v>－</v>
      </c>
      <c r="J46" s="177">
        <f t="shared" si="3"/>
        <v>0</v>
      </c>
      <c r="K46" s="241">
        <f t="shared" si="3"/>
        <v>0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479</v>
      </c>
      <c r="E47" s="140">
        <f t="shared" si="5"/>
        <v>479</v>
      </c>
      <c r="F47" s="138">
        <f t="shared" si="5"/>
        <v>0</v>
      </c>
      <c r="G47" s="139">
        <f t="shared" si="5"/>
        <v>479</v>
      </c>
      <c r="H47" s="140">
        <f t="shared" si="5"/>
        <v>479</v>
      </c>
      <c r="I47" s="194" t="str">
        <f t="shared" si="3"/>
        <v>－</v>
      </c>
      <c r="J47" s="167">
        <f t="shared" si="3"/>
        <v>100</v>
      </c>
      <c r="K47" s="195">
        <f t="shared" si="3"/>
        <v>100</v>
      </c>
    </row>
    <row r="48" spans="2:11" ht="14.25" thickBot="1">
      <c r="B48" s="82" t="s">
        <v>130</v>
      </c>
      <c r="C48" s="156">
        <f aca="true" t="shared" si="6" ref="C48:H48">SUM(C46:C47)</f>
        <v>0</v>
      </c>
      <c r="D48" s="157">
        <f t="shared" si="6"/>
        <v>873</v>
      </c>
      <c r="E48" s="158">
        <f t="shared" si="6"/>
        <v>873</v>
      </c>
      <c r="F48" s="156">
        <f t="shared" si="6"/>
        <v>0</v>
      </c>
      <c r="G48" s="157">
        <f t="shared" si="6"/>
        <v>479</v>
      </c>
      <c r="H48" s="158">
        <f t="shared" si="6"/>
        <v>479</v>
      </c>
      <c r="I48" s="221" t="str">
        <f t="shared" si="3"/>
        <v>－</v>
      </c>
      <c r="J48" s="172">
        <f t="shared" si="3"/>
        <v>54.86827033218786</v>
      </c>
      <c r="K48" s="222">
        <f t="shared" si="3"/>
        <v>54.86827033218786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58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339" t="s">
        <v>8</v>
      </c>
      <c r="D2" s="339"/>
      <c r="E2" s="340"/>
      <c r="F2" s="341" t="s">
        <v>9</v>
      </c>
      <c r="G2" s="339"/>
      <c r="H2" s="340"/>
      <c r="I2" s="342" t="s">
        <v>10</v>
      </c>
      <c r="J2" s="343"/>
      <c r="K2" s="344"/>
    </row>
    <row r="3" spans="2:11" ht="12" customHeight="1">
      <c r="B3" s="4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5"/>
      <c r="B5" s="78" t="str">
        <f>+'帳票61_06(1)'!B4</f>
        <v>那覇市</v>
      </c>
      <c r="C5" s="86">
        <f>SUM('(1)入湯税'!C5+'(2)事業所税'!C5+'(3)法定外目的税'!C5)</f>
        <v>787940</v>
      </c>
      <c r="D5" s="87">
        <f>SUM('(1)入湯税'!D5+'(2)事業所税'!D5+'(3)法定外目的税'!D5)</f>
        <v>18350</v>
      </c>
      <c r="E5" s="88">
        <f aca="true" t="shared" si="0" ref="E5:E36">SUM(C5:D5)</f>
        <v>806290</v>
      </c>
      <c r="F5" s="86">
        <f>SUM('(1)入湯税'!F5+'(2)事業所税'!F5+'(3)法定外目的税'!F5)</f>
        <v>781511</v>
      </c>
      <c r="G5" s="87">
        <f>SUM('(1)入湯税'!G5+'(2)事業所税'!G5+'(3)法定外目的税'!G5)</f>
        <v>3007</v>
      </c>
      <c r="H5" s="88">
        <f aca="true" t="shared" si="1" ref="H5:H36">SUM(F5:G5)</f>
        <v>784518</v>
      </c>
      <c r="I5" s="209">
        <f>IF(C5=0,"－",(F5/C5)*100)</f>
        <v>99.18407492956317</v>
      </c>
      <c r="J5" s="210">
        <f aca="true" t="shared" si="2" ref="J5:K36">IF(D5=0,"－",(G5/D5)*100)</f>
        <v>16.38692098092643</v>
      </c>
      <c r="K5" s="211">
        <f>IF(E5=0,"－",(H5/E5)*100)</f>
        <v>97.29973086606556</v>
      </c>
    </row>
    <row r="6" spans="1:11" ht="13.5">
      <c r="A6" s="5"/>
      <c r="B6" s="75" t="str">
        <f>+'帳票61_06(1)'!B5</f>
        <v>宜野湾市</v>
      </c>
      <c r="C6" s="89">
        <f>SUM('(1)入湯税'!C6+'(2)事業所税'!C6+'(3)法定外目的税'!C6)</f>
        <v>717</v>
      </c>
      <c r="D6" s="90">
        <f>SUM('(1)入湯税'!D6+'(2)事業所税'!D6+'(3)法定外目的税'!D6)</f>
        <v>0</v>
      </c>
      <c r="E6" s="91">
        <f t="shared" si="0"/>
        <v>717</v>
      </c>
      <c r="F6" s="89">
        <f>SUM('(1)入湯税'!F6+'(2)事業所税'!F6+'(3)法定外目的税'!F6)</f>
        <v>717</v>
      </c>
      <c r="G6" s="90">
        <f>SUM('(1)入湯税'!G6+'(2)事業所税'!G6+'(3)法定外目的税'!G6)</f>
        <v>0</v>
      </c>
      <c r="H6" s="91">
        <f t="shared" si="1"/>
        <v>717</v>
      </c>
      <c r="I6" s="201">
        <f aca="true" t="shared" si="3" ref="I6:K48">IF(C6=0,"－",(F6/C6)*100)</f>
        <v>100</v>
      </c>
      <c r="J6" s="155" t="str">
        <f t="shared" si="2"/>
        <v>－</v>
      </c>
      <c r="K6" s="202">
        <f t="shared" si="2"/>
        <v>100</v>
      </c>
    </row>
    <row r="7" spans="1:11" ht="13.5">
      <c r="A7" s="5"/>
      <c r="B7" s="75" t="str">
        <f>+'帳票61_06(1)'!B6</f>
        <v>石垣市</v>
      </c>
      <c r="C7" s="89">
        <f>SUM('(1)入湯税'!C7+'(2)事業所税'!C7+'(3)法定外目的税'!C7)</f>
        <v>0</v>
      </c>
      <c r="D7" s="90">
        <f>SUM('(1)入湯税'!D7+'(2)事業所税'!D7+'(3)法定外目的税'!D7)</f>
        <v>0</v>
      </c>
      <c r="E7" s="91">
        <f t="shared" si="0"/>
        <v>0</v>
      </c>
      <c r="F7" s="89">
        <f>SUM('(1)入湯税'!F7+'(2)事業所税'!F7+'(3)法定外目的税'!F7)</f>
        <v>0</v>
      </c>
      <c r="G7" s="90">
        <f>SUM('(1)入湯税'!G7+'(2)事業所税'!G7+'(3)法定外目的税'!G7)</f>
        <v>0</v>
      </c>
      <c r="H7" s="91">
        <f t="shared" si="1"/>
        <v>0</v>
      </c>
      <c r="I7" s="201" t="str">
        <f t="shared" si="3"/>
        <v>－</v>
      </c>
      <c r="J7" s="155" t="str">
        <f t="shared" si="2"/>
        <v>－</v>
      </c>
      <c r="K7" s="202" t="str">
        <f t="shared" si="2"/>
        <v>－</v>
      </c>
    </row>
    <row r="8" spans="1:11" ht="13.5">
      <c r="A8" s="5"/>
      <c r="B8" s="75" t="str">
        <f>+'帳票61_06(1)'!B7</f>
        <v>浦添市</v>
      </c>
      <c r="C8" s="89">
        <f>SUM('(1)入湯税'!C8+'(2)事業所税'!C8+'(3)法定外目的税'!C8)</f>
        <v>7233</v>
      </c>
      <c r="D8" s="90">
        <f>SUM('(1)入湯税'!D8+'(2)事業所税'!D8+'(3)法定外目的税'!D8)</f>
        <v>0</v>
      </c>
      <c r="E8" s="91">
        <f t="shared" si="0"/>
        <v>7233</v>
      </c>
      <c r="F8" s="89">
        <f>SUM('(1)入湯税'!F8+'(2)事業所税'!F8+'(3)法定外目的税'!F8)</f>
        <v>7232</v>
      </c>
      <c r="G8" s="90">
        <f>SUM('(1)入湯税'!G8+'(2)事業所税'!G8+'(3)法定外目的税'!G8)</f>
        <v>0</v>
      </c>
      <c r="H8" s="91">
        <f t="shared" si="1"/>
        <v>7232</v>
      </c>
      <c r="I8" s="201">
        <f t="shared" si="3"/>
        <v>99.98617447808654</v>
      </c>
      <c r="J8" s="155" t="str">
        <f t="shared" si="2"/>
        <v>－</v>
      </c>
      <c r="K8" s="202">
        <f t="shared" si="2"/>
        <v>99.98617447808654</v>
      </c>
    </row>
    <row r="9" spans="1:11" ht="13.5">
      <c r="A9" s="5"/>
      <c r="B9" s="76" t="str">
        <f>+'帳票61_06(1)'!B8</f>
        <v>名護市</v>
      </c>
      <c r="C9" s="92">
        <f>SUM('(1)入湯税'!C9+'(2)事業所税'!C9+'(3)法定外目的税'!C9)</f>
        <v>0</v>
      </c>
      <c r="D9" s="93">
        <f>SUM('(1)入湯税'!D9+'(2)事業所税'!D9+'(3)法定外目的税'!D9)</f>
        <v>0</v>
      </c>
      <c r="E9" s="94">
        <f t="shared" si="0"/>
        <v>0</v>
      </c>
      <c r="F9" s="92">
        <f>SUM('(1)入湯税'!F9+'(2)事業所税'!F9+'(3)法定外目的税'!F9)</f>
        <v>0</v>
      </c>
      <c r="G9" s="93">
        <f>SUM('(1)入湯税'!G9+'(2)事業所税'!G9+'(3)法定外目的税'!G9)</f>
        <v>0</v>
      </c>
      <c r="H9" s="94">
        <f t="shared" si="1"/>
        <v>0</v>
      </c>
      <c r="I9" s="203" t="str">
        <f t="shared" si="3"/>
        <v>－</v>
      </c>
      <c r="J9" s="204" t="str">
        <f t="shared" si="2"/>
        <v>－</v>
      </c>
      <c r="K9" s="205" t="str">
        <f t="shared" si="2"/>
        <v>－</v>
      </c>
    </row>
    <row r="10" spans="1:11" ht="13.5">
      <c r="A10" s="5"/>
      <c r="B10" s="77" t="str">
        <f>+'帳票61_06(1)'!B9</f>
        <v>糸満市</v>
      </c>
      <c r="C10" s="95">
        <f>SUM('(1)入湯税'!C10+'(2)事業所税'!C10+'(3)法定外目的税'!C10)</f>
        <v>0</v>
      </c>
      <c r="D10" s="96">
        <f>SUM('(1)入湯税'!D10+'(2)事業所税'!D10+'(3)法定外目的税'!D10)</f>
        <v>0</v>
      </c>
      <c r="E10" s="97">
        <f t="shared" si="0"/>
        <v>0</v>
      </c>
      <c r="F10" s="95">
        <f>SUM('(1)入湯税'!F10+'(2)事業所税'!F10+'(3)法定外目的税'!F10)</f>
        <v>0</v>
      </c>
      <c r="G10" s="96">
        <f>SUM('(1)入湯税'!G10+'(2)事業所税'!G10+'(3)法定外目的税'!G10)</f>
        <v>0</v>
      </c>
      <c r="H10" s="9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89">
        <f>SUM('(1)入湯税'!C11+'(2)事業所税'!C11+'(3)法定外目的税'!C11)</f>
        <v>0</v>
      </c>
      <c r="D11" s="90">
        <f>SUM('(1)入湯税'!D11+'(2)事業所税'!D11+'(3)法定外目的税'!D11)</f>
        <v>0</v>
      </c>
      <c r="E11" s="91">
        <f t="shared" si="0"/>
        <v>0</v>
      </c>
      <c r="F11" s="89">
        <f>SUM('(1)入湯税'!F11+'(2)事業所税'!F11+'(3)法定外目的税'!F11)</f>
        <v>0</v>
      </c>
      <c r="G11" s="90">
        <f>SUM('(1)入湯税'!G11+'(2)事業所税'!G11+'(3)法定外目的税'!G11)</f>
        <v>0</v>
      </c>
      <c r="H11" s="9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89">
        <f>SUM('(1)入湯税'!C12+'(2)事業所税'!C12+'(3)法定外目的税'!C12)</f>
        <v>0</v>
      </c>
      <c r="D12" s="90">
        <f>SUM('(1)入湯税'!D12+'(2)事業所税'!D12+'(3)法定外目的税'!D12)</f>
        <v>0</v>
      </c>
      <c r="E12" s="91">
        <f t="shared" si="0"/>
        <v>0</v>
      </c>
      <c r="F12" s="89">
        <f>SUM('(1)入湯税'!F12+'(2)事業所税'!F12+'(3)法定外目的税'!F12)</f>
        <v>0</v>
      </c>
      <c r="G12" s="90">
        <f>SUM('(1)入湯税'!G12+'(2)事業所税'!G12+'(3)法定外目的税'!G12)</f>
        <v>0</v>
      </c>
      <c r="H12" s="9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89">
        <f>SUM('(1)入湯税'!C13+'(2)事業所税'!C13+'(3)法定外目的税'!C13)</f>
        <v>0</v>
      </c>
      <c r="D13" s="90">
        <f>SUM('(1)入湯税'!D13+'(2)事業所税'!D13+'(3)法定外目的税'!D13)</f>
        <v>0</v>
      </c>
      <c r="E13" s="91">
        <f t="shared" si="0"/>
        <v>0</v>
      </c>
      <c r="F13" s="89">
        <f>SUM('(1)入湯税'!F13+'(2)事業所税'!F13+'(3)法定外目的税'!F13)</f>
        <v>0</v>
      </c>
      <c r="G13" s="90">
        <f>SUM('(1)入湯税'!G13+'(2)事業所税'!G13+'(3)法定外目的税'!G13)</f>
        <v>0</v>
      </c>
      <c r="H13" s="91">
        <f t="shared" si="1"/>
        <v>0</v>
      </c>
      <c r="I13" s="201" t="str">
        <f t="shared" si="3"/>
        <v>－</v>
      </c>
      <c r="J13" s="155" t="str">
        <f t="shared" si="2"/>
        <v>－</v>
      </c>
      <c r="K13" s="202" t="str">
        <f t="shared" si="2"/>
        <v>－</v>
      </c>
    </row>
    <row r="14" spans="1:11" ht="13.5">
      <c r="A14" s="5"/>
      <c r="B14" s="76" t="str">
        <f>+'帳票61_06(1)'!B13</f>
        <v>宮古島市</v>
      </c>
      <c r="C14" s="92">
        <f>SUM('(1)入湯税'!C14+'(2)事業所税'!C14+'(3)法定外目的税'!C14)</f>
        <v>1233</v>
      </c>
      <c r="D14" s="93">
        <f>SUM('(1)入湯税'!D14+'(2)事業所税'!D14+'(3)法定外目的税'!D14)</f>
        <v>0</v>
      </c>
      <c r="E14" s="94">
        <f t="shared" si="0"/>
        <v>1233</v>
      </c>
      <c r="F14" s="92">
        <f>SUM('(1)入湯税'!F14+'(2)事業所税'!F14+'(3)法定外目的税'!F14)</f>
        <v>1233</v>
      </c>
      <c r="G14" s="93">
        <f>SUM('(1)入湯税'!G14+'(2)事業所税'!G14+'(3)法定外目的税'!G14)</f>
        <v>0</v>
      </c>
      <c r="H14" s="94">
        <f t="shared" si="1"/>
        <v>1233</v>
      </c>
      <c r="I14" s="203">
        <f t="shared" si="3"/>
        <v>100</v>
      </c>
      <c r="J14" s="204" t="str">
        <f t="shared" si="2"/>
        <v>－</v>
      </c>
      <c r="K14" s="205">
        <f t="shared" si="2"/>
        <v>100</v>
      </c>
    </row>
    <row r="15" spans="1:11" ht="13.5">
      <c r="A15" s="5"/>
      <c r="B15" s="77" t="str">
        <f>+'帳票61_06(1)'!B14</f>
        <v>南城市</v>
      </c>
      <c r="C15" s="95">
        <f>SUM('(1)入湯税'!C15+'(2)事業所税'!C15+'(3)法定外目的税'!C15)</f>
        <v>0</v>
      </c>
      <c r="D15" s="96">
        <f>SUM('(1)入湯税'!D15+'(2)事業所税'!D15+'(3)法定外目的税'!D15)</f>
        <v>0</v>
      </c>
      <c r="E15" s="97">
        <f t="shared" si="0"/>
        <v>0</v>
      </c>
      <c r="F15" s="95">
        <f>SUM('(1)入湯税'!F15+'(2)事業所税'!F15+'(3)法定外目的税'!F15)</f>
        <v>0</v>
      </c>
      <c r="G15" s="96">
        <f>SUM('(1)入湯税'!G15+'(2)事業所税'!G15+'(3)法定外目的税'!G15)</f>
        <v>0</v>
      </c>
      <c r="H15" s="97">
        <f t="shared" si="1"/>
        <v>0</v>
      </c>
      <c r="I15" s="206" t="str">
        <f t="shared" si="3"/>
        <v>－</v>
      </c>
      <c r="J15" s="207" t="str">
        <f t="shared" si="2"/>
        <v>－</v>
      </c>
      <c r="K15" s="208" t="str">
        <f t="shared" si="2"/>
        <v>－</v>
      </c>
    </row>
    <row r="16" spans="1:11" ht="13.5">
      <c r="A16" s="5"/>
      <c r="B16" s="78" t="str">
        <f>+'帳票61_06(1)'!B15</f>
        <v>国頭村</v>
      </c>
      <c r="C16" s="86">
        <f>SUM('(1)入湯税'!C16+'(2)事業所税'!C16+'(3)法定外目的税'!C16)</f>
        <v>0</v>
      </c>
      <c r="D16" s="87">
        <f>SUM('(1)入湯税'!D16+'(2)事業所税'!D16+'(3)法定外目的税'!D16)</f>
        <v>0</v>
      </c>
      <c r="E16" s="88">
        <f t="shared" si="0"/>
        <v>0</v>
      </c>
      <c r="F16" s="86">
        <f>SUM('(1)入湯税'!F16+'(2)事業所税'!F16+'(3)法定外目的税'!F16)</f>
        <v>0</v>
      </c>
      <c r="G16" s="87">
        <f>SUM('(1)入湯税'!G16+'(2)事業所税'!G16+'(3)法定外目的税'!G16)</f>
        <v>0</v>
      </c>
      <c r="H16" s="88">
        <f t="shared" si="1"/>
        <v>0</v>
      </c>
      <c r="I16" s="209" t="str">
        <f t="shared" si="3"/>
        <v>－</v>
      </c>
      <c r="J16" s="210" t="str">
        <f t="shared" si="2"/>
        <v>－</v>
      </c>
      <c r="K16" s="211" t="str">
        <f t="shared" si="2"/>
        <v>－</v>
      </c>
    </row>
    <row r="17" spans="1:11" ht="13.5">
      <c r="A17" s="5"/>
      <c r="B17" s="75" t="str">
        <f>+'帳票61_06(1)'!B16</f>
        <v>大宜味村</v>
      </c>
      <c r="C17" s="89">
        <f>SUM('(1)入湯税'!C17+'(2)事業所税'!C17+'(3)法定外目的税'!C17)</f>
        <v>0</v>
      </c>
      <c r="D17" s="90">
        <f>SUM('(1)入湯税'!D17+'(2)事業所税'!D17+'(3)法定外目的税'!D17)</f>
        <v>0</v>
      </c>
      <c r="E17" s="91">
        <f t="shared" si="0"/>
        <v>0</v>
      </c>
      <c r="F17" s="89">
        <f>SUM('(1)入湯税'!F17+'(2)事業所税'!F17+'(3)法定外目的税'!F17)</f>
        <v>0</v>
      </c>
      <c r="G17" s="90">
        <f>SUM('(1)入湯税'!G17+'(2)事業所税'!G17+'(3)法定外目的税'!G17)</f>
        <v>0</v>
      </c>
      <c r="H17" s="9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89">
        <f>SUM('(1)入湯税'!C18+'(2)事業所税'!C18+'(3)法定外目的税'!C18)</f>
        <v>0</v>
      </c>
      <c r="D18" s="90">
        <f>SUM('(1)入湯税'!D18+'(2)事業所税'!D18+'(3)法定外目的税'!D18)</f>
        <v>0</v>
      </c>
      <c r="E18" s="91">
        <f t="shared" si="0"/>
        <v>0</v>
      </c>
      <c r="F18" s="89">
        <f>SUM('(1)入湯税'!F18+'(2)事業所税'!F18+'(3)法定外目的税'!F18)</f>
        <v>0</v>
      </c>
      <c r="G18" s="90">
        <f>SUM('(1)入湯税'!G18+'(2)事業所税'!G18+'(3)法定外目的税'!G18)</f>
        <v>0</v>
      </c>
      <c r="H18" s="9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92">
        <f>SUM('(1)入湯税'!C19+'(2)事業所税'!C19+'(3)法定外目的税'!C19)</f>
        <v>0</v>
      </c>
      <c r="D19" s="93">
        <f>SUM('(1)入湯税'!D19+'(2)事業所税'!D19+'(3)法定外目的税'!D19)</f>
        <v>0</v>
      </c>
      <c r="E19" s="94">
        <f t="shared" si="0"/>
        <v>0</v>
      </c>
      <c r="F19" s="92">
        <f>SUM('(1)入湯税'!F19+'(2)事業所税'!F19+'(3)法定外目的税'!F19)</f>
        <v>0</v>
      </c>
      <c r="G19" s="93">
        <f>SUM('(1)入湯税'!G19+'(2)事業所税'!G19+'(3)法定外目的税'!G19)</f>
        <v>0</v>
      </c>
      <c r="H19" s="9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95">
        <f>SUM('(1)入湯税'!C20+'(2)事業所税'!C20+'(3)法定外目的税'!C20)</f>
        <v>0</v>
      </c>
      <c r="D20" s="96">
        <f>SUM('(1)入湯税'!D20+'(2)事業所税'!D20+'(3)法定外目的税'!D20)</f>
        <v>0</v>
      </c>
      <c r="E20" s="97">
        <f t="shared" si="0"/>
        <v>0</v>
      </c>
      <c r="F20" s="95">
        <f>SUM('(1)入湯税'!F20+'(2)事業所税'!F20+'(3)法定外目的税'!F20)</f>
        <v>0</v>
      </c>
      <c r="G20" s="96">
        <f>SUM('(1)入湯税'!G20+'(2)事業所税'!G20+'(3)法定外目的税'!G20)</f>
        <v>0</v>
      </c>
      <c r="H20" s="97">
        <f t="shared" si="1"/>
        <v>0</v>
      </c>
      <c r="I20" s="206" t="str">
        <f t="shared" si="3"/>
        <v>－</v>
      </c>
      <c r="J20" s="207" t="str">
        <f t="shared" si="2"/>
        <v>－</v>
      </c>
      <c r="K20" s="208" t="str">
        <f t="shared" si="2"/>
        <v>－</v>
      </c>
    </row>
    <row r="21" spans="1:11" ht="13.5">
      <c r="A21" s="5"/>
      <c r="B21" s="75" t="str">
        <f>+'帳票61_06(1)'!B20</f>
        <v>恩納村</v>
      </c>
      <c r="C21" s="89">
        <f>SUM('(1)入湯税'!C21+'(2)事業所税'!C21+'(3)法定外目的税'!C21)</f>
        <v>0</v>
      </c>
      <c r="D21" s="90">
        <f>SUM('(1)入湯税'!D21+'(2)事業所税'!D21+'(3)法定外目的税'!D21)</f>
        <v>0</v>
      </c>
      <c r="E21" s="91">
        <f t="shared" si="0"/>
        <v>0</v>
      </c>
      <c r="F21" s="89">
        <f>SUM('(1)入湯税'!F21+'(2)事業所税'!F21+'(3)法定外目的税'!F21)</f>
        <v>0</v>
      </c>
      <c r="G21" s="90">
        <f>SUM('(1)入湯税'!G21+'(2)事業所税'!G21+'(3)法定外目的税'!G21)</f>
        <v>0</v>
      </c>
      <c r="H21" s="91">
        <f t="shared" si="1"/>
        <v>0</v>
      </c>
      <c r="I21" s="201" t="str">
        <f t="shared" si="3"/>
        <v>－</v>
      </c>
      <c r="J21" s="155" t="str">
        <f t="shared" si="2"/>
        <v>－</v>
      </c>
      <c r="K21" s="202" t="str">
        <f t="shared" si="2"/>
        <v>－</v>
      </c>
    </row>
    <row r="22" spans="1:11" ht="13.5">
      <c r="A22" s="5"/>
      <c r="B22" s="75" t="str">
        <f>+'帳票61_06(1)'!B21</f>
        <v>宜野座村</v>
      </c>
      <c r="C22" s="89">
        <f>SUM('(1)入湯税'!C22+'(2)事業所税'!C22+'(3)法定外目的税'!C22)</f>
        <v>0</v>
      </c>
      <c r="D22" s="90">
        <f>SUM('(1)入湯税'!D22+'(2)事業所税'!D22+'(3)法定外目的税'!D22)</f>
        <v>0</v>
      </c>
      <c r="E22" s="91">
        <f t="shared" si="0"/>
        <v>0</v>
      </c>
      <c r="F22" s="89">
        <f>SUM('(1)入湯税'!F22+'(2)事業所税'!F22+'(3)法定外目的税'!F22)</f>
        <v>0</v>
      </c>
      <c r="G22" s="90">
        <f>SUM('(1)入湯税'!G22+'(2)事業所税'!G22+'(3)法定外目的税'!G22)</f>
        <v>0</v>
      </c>
      <c r="H22" s="91">
        <f t="shared" si="1"/>
        <v>0</v>
      </c>
      <c r="I22" s="201" t="str">
        <f t="shared" si="3"/>
        <v>－</v>
      </c>
      <c r="J22" s="155" t="str">
        <f t="shared" si="2"/>
        <v>－</v>
      </c>
      <c r="K22" s="202" t="str">
        <f t="shared" si="2"/>
        <v>－</v>
      </c>
    </row>
    <row r="23" spans="1:11" ht="13.5">
      <c r="A23" s="5"/>
      <c r="B23" s="75" t="str">
        <f>+'帳票61_06(1)'!B22</f>
        <v>金武町</v>
      </c>
      <c r="C23" s="89">
        <f>SUM('(1)入湯税'!C23+'(2)事業所税'!C23+'(3)法定外目的税'!C23)</f>
        <v>0</v>
      </c>
      <c r="D23" s="90">
        <f>SUM('(1)入湯税'!D23+'(2)事業所税'!D23+'(3)法定外目的税'!D23)</f>
        <v>0</v>
      </c>
      <c r="E23" s="91">
        <f t="shared" si="0"/>
        <v>0</v>
      </c>
      <c r="F23" s="89">
        <f>SUM('(1)入湯税'!F23+'(2)事業所税'!F23+'(3)法定外目的税'!F23)</f>
        <v>0</v>
      </c>
      <c r="G23" s="90">
        <f>SUM('(1)入湯税'!G23+'(2)事業所税'!G23+'(3)法定外目的税'!G23)</f>
        <v>0</v>
      </c>
      <c r="H23" s="9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92">
        <f>SUM('(1)入湯税'!C24+'(2)事業所税'!C24+'(3)法定外目的税'!C24)</f>
        <v>0</v>
      </c>
      <c r="D24" s="93">
        <f>SUM('(1)入湯税'!D24+'(2)事業所税'!D24+'(3)法定外目的税'!D24)</f>
        <v>0</v>
      </c>
      <c r="E24" s="94">
        <f t="shared" si="0"/>
        <v>0</v>
      </c>
      <c r="F24" s="92">
        <f>SUM('(1)入湯税'!F24+'(2)事業所税'!F24+'(3)法定外目的税'!F24)</f>
        <v>0</v>
      </c>
      <c r="G24" s="93">
        <f>SUM('(1)入湯税'!G24+'(2)事業所税'!G24+'(3)法定外目的税'!G24)</f>
        <v>0</v>
      </c>
      <c r="H24" s="9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95">
        <f>SUM('(1)入湯税'!C25+'(2)事業所税'!C25+'(3)法定外目的税'!C25)</f>
        <v>0</v>
      </c>
      <c r="D25" s="96">
        <f>SUM('(1)入湯税'!D25+'(2)事業所税'!D25+'(3)法定外目的税'!D25)</f>
        <v>0</v>
      </c>
      <c r="E25" s="97">
        <f t="shared" si="0"/>
        <v>0</v>
      </c>
      <c r="F25" s="95">
        <f>SUM('(1)入湯税'!F25+'(2)事業所税'!F25+'(3)法定外目的税'!F25)</f>
        <v>0</v>
      </c>
      <c r="G25" s="96">
        <f>SUM('(1)入湯税'!G25+'(2)事業所税'!G25+'(3)法定外目的税'!G25)</f>
        <v>0</v>
      </c>
      <c r="H25" s="9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89">
        <f>SUM('(1)入湯税'!C26+'(2)事業所税'!C26+'(3)法定外目的税'!C26)</f>
        <v>0</v>
      </c>
      <c r="D26" s="90">
        <f>SUM('(1)入湯税'!D26+'(2)事業所税'!D26+'(3)法定外目的税'!D26)</f>
        <v>0</v>
      </c>
      <c r="E26" s="91">
        <f t="shared" si="0"/>
        <v>0</v>
      </c>
      <c r="F26" s="89">
        <f>SUM('(1)入湯税'!F26+'(2)事業所税'!F26+'(3)法定外目的税'!F26)</f>
        <v>0</v>
      </c>
      <c r="G26" s="90">
        <f>SUM('(1)入湯税'!G26+'(2)事業所税'!G26+'(3)法定外目的税'!G26)</f>
        <v>0</v>
      </c>
      <c r="H26" s="9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89">
        <f>SUM('(1)入湯税'!C27+'(2)事業所税'!C27+'(3)法定外目的税'!C27)</f>
        <v>20938</v>
      </c>
      <c r="D27" s="90">
        <f>SUM('(1)入湯税'!D27+'(2)事業所税'!D27+'(3)法定外目的税'!D27)</f>
        <v>0</v>
      </c>
      <c r="E27" s="91">
        <f t="shared" si="0"/>
        <v>20938</v>
      </c>
      <c r="F27" s="89">
        <f>SUM('(1)入湯税'!F27+'(2)事業所税'!F27+'(3)法定外目的税'!F27)</f>
        <v>20938</v>
      </c>
      <c r="G27" s="90">
        <f>SUM('(1)入湯税'!G27+'(2)事業所税'!G27+'(3)法定外目的税'!G27)</f>
        <v>0</v>
      </c>
      <c r="H27" s="91">
        <f t="shared" si="1"/>
        <v>20938</v>
      </c>
      <c r="I27" s="201">
        <f t="shared" si="3"/>
        <v>100</v>
      </c>
      <c r="J27" s="155" t="str">
        <f t="shared" si="2"/>
        <v>－</v>
      </c>
      <c r="K27" s="202">
        <f t="shared" si="2"/>
        <v>100</v>
      </c>
    </row>
    <row r="28" spans="1:11" ht="13.5">
      <c r="A28" s="5"/>
      <c r="B28" s="75" t="str">
        <f>+'帳票61_06(1)'!B27</f>
        <v>北中城村</v>
      </c>
      <c r="C28" s="89">
        <f>SUM('(1)入湯税'!C28+'(2)事業所税'!C28+'(3)法定外目的税'!C28)</f>
        <v>0</v>
      </c>
      <c r="D28" s="90">
        <f>SUM('(1)入湯税'!D28+'(2)事業所税'!D28+'(3)法定外目的税'!D28)</f>
        <v>0</v>
      </c>
      <c r="E28" s="91">
        <f t="shared" si="0"/>
        <v>0</v>
      </c>
      <c r="F28" s="89">
        <f>SUM('(1)入湯税'!F28+'(2)事業所税'!F28+'(3)法定外目的税'!F28)</f>
        <v>0</v>
      </c>
      <c r="G28" s="90">
        <f>SUM('(1)入湯税'!G28+'(2)事業所税'!G28+'(3)法定外目的税'!G28)</f>
        <v>0</v>
      </c>
      <c r="H28" s="9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96">
        <f>SUM('(1)入湯税'!C29+'(2)事業所税'!C29+'(3)法定外目的税'!C29)</f>
        <v>0</v>
      </c>
      <c r="D29" s="197">
        <f>SUM('(1)入湯税'!D29+'(2)事業所税'!D29+'(3)法定外目的税'!D29)</f>
        <v>0</v>
      </c>
      <c r="E29" s="94">
        <f t="shared" si="0"/>
        <v>0</v>
      </c>
      <c r="F29" s="92">
        <f>SUM('(1)入湯税'!F29+'(2)事業所税'!F29+'(3)法定外目的税'!F29)</f>
        <v>0</v>
      </c>
      <c r="G29" s="93">
        <f>SUM('(1)入湯税'!G29+'(2)事業所税'!G29+'(3)法定外目的税'!G29)</f>
        <v>0</v>
      </c>
      <c r="H29" s="94">
        <f t="shared" si="1"/>
        <v>0</v>
      </c>
      <c r="I29" s="168" t="str">
        <f t="shared" si="3"/>
        <v>－</v>
      </c>
      <c r="J29" s="204" t="str">
        <f t="shared" si="2"/>
        <v>－</v>
      </c>
      <c r="K29" s="205" t="str">
        <f t="shared" si="2"/>
        <v>－</v>
      </c>
    </row>
    <row r="30" spans="1:11" ht="13.5">
      <c r="A30" s="5"/>
      <c r="B30" s="77" t="str">
        <f>+'帳票61_06(1)'!B29</f>
        <v>西原町</v>
      </c>
      <c r="C30" s="95">
        <f>SUM('(1)入湯税'!C30+'(2)事業所税'!C30+'(3)法定外目的税'!C30)</f>
        <v>0</v>
      </c>
      <c r="D30" s="96">
        <f>SUM('(1)入湯税'!D30+'(2)事業所税'!D30+'(3)法定外目的税'!D30)</f>
        <v>0</v>
      </c>
      <c r="E30" s="97">
        <f t="shared" si="0"/>
        <v>0</v>
      </c>
      <c r="F30" s="95">
        <f>SUM('(1)入湯税'!F30+'(2)事業所税'!F30+'(3)法定外目的税'!F30)</f>
        <v>0</v>
      </c>
      <c r="G30" s="96">
        <f>SUM('(1)入湯税'!G30+'(2)事業所税'!G30+'(3)法定外目的税'!G30)</f>
        <v>0</v>
      </c>
      <c r="H30" s="9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89">
        <f>SUM('(1)入湯税'!C31+'(2)事業所税'!C31+'(3)法定外目的税'!C31)</f>
        <v>0</v>
      </c>
      <c r="D31" s="90">
        <f>SUM('(1)入湯税'!D31+'(2)事業所税'!D31+'(3)法定外目的税'!D31)</f>
        <v>0</v>
      </c>
      <c r="E31" s="91">
        <f t="shared" si="0"/>
        <v>0</v>
      </c>
      <c r="F31" s="89">
        <f>SUM('(1)入湯税'!F31+'(2)事業所税'!F31+'(3)法定外目的税'!F31)</f>
        <v>0</v>
      </c>
      <c r="G31" s="90">
        <f>SUM('(1)入湯税'!G31+'(2)事業所税'!G31+'(3)法定外目的税'!G31)</f>
        <v>0</v>
      </c>
      <c r="H31" s="9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89">
        <f>SUM('(1)入湯税'!C32+'(2)事業所税'!C32+'(3)法定外目的税'!C32)</f>
        <v>0</v>
      </c>
      <c r="D32" s="90">
        <f>SUM('(1)入湯税'!D32+'(2)事業所税'!D32+'(3)法定外目的税'!D32)</f>
        <v>0</v>
      </c>
      <c r="E32" s="91">
        <f t="shared" si="0"/>
        <v>0</v>
      </c>
      <c r="F32" s="89">
        <f>SUM('(1)入湯税'!F32+'(2)事業所税'!F32+'(3)法定外目的税'!F32)</f>
        <v>0</v>
      </c>
      <c r="G32" s="90">
        <f>SUM('(1)入湯税'!G32+'(2)事業所税'!G32+'(3)法定外目的税'!G32)</f>
        <v>0</v>
      </c>
      <c r="H32" s="91">
        <f t="shared" si="1"/>
        <v>0</v>
      </c>
      <c r="I32" s="201" t="str">
        <f t="shared" si="3"/>
        <v>－</v>
      </c>
      <c r="J32" s="155" t="str">
        <f t="shared" si="2"/>
        <v>－</v>
      </c>
      <c r="K32" s="202" t="str">
        <f t="shared" si="2"/>
        <v>－</v>
      </c>
    </row>
    <row r="33" spans="1:11" ht="13.5">
      <c r="A33" s="5"/>
      <c r="B33" s="75" t="str">
        <f>+'帳票61_06(1)'!B32</f>
        <v>渡嘉敷村</v>
      </c>
      <c r="C33" s="89">
        <f>SUM('(1)入湯税'!C33+'(2)事業所税'!C33+'(3)法定外目的税'!C33)</f>
        <v>0</v>
      </c>
      <c r="D33" s="90">
        <f>SUM('(1)入湯税'!D33+'(2)事業所税'!D33+'(3)法定外目的税'!D33)</f>
        <v>0</v>
      </c>
      <c r="E33" s="91">
        <f t="shared" si="0"/>
        <v>0</v>
      </c>
      <c r="F33" s="89">
        <f>SUM('(1)入湯税'!F33+'(2)事業所税'!F33+'(3)法定外目的税'!F33)</f>
        <v>0</v>
      </c>
      <c r="G33" s="90">
        <f>SUM('(1)入湯税'!G33+'(2)事業所税'!G33+'(3)法定外目的税'!G33)</f>
        <v>0</v>
      </c>
      <c r="H33" s="9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92">
        <f>SUM('(1)入湯税'!C34+'(2)事業所税'!C34+'(3)法定外目的税'!C34)</f>
        <v>0</v>
      </c>
      <c r="D34" s="93">
        <f>SUM('(1)入湯税'!D34+'(2)事業所税'!D34+'(3)法定外目的税'!D34)</f>
        <v>0</v>
      </c>
      <c r="E34" s="94">
        <f t="shared" si="0"/>
        <v>0</v>
      </c>
      <c r="F34" s="92">
        <f>SUM('(1)入湯税'!F34+'(2)事業所税'!F34+'(3)法定外目的税'!F34)</f>
        <v>0</v>
      </c>
      <c r="G34" s="93">
        <f>SUM('(1)入湯税'!G34+'(2)事業所税'!G34+'(3)法定外目的税'!G34)</f>
        <v>0</v>
      </c>
      <c r="H34" s="9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95">
        <f>SUM('(1)入湯税'!C35+'(2)事業所税'!C35+'(3)法定外目的税'!C35)</f>
        <v>0</v>
      </c>
      <c r="D35" s="96">
        <f>SUM('(1)入湯税'!D35+'(2)事業所税'!D35+'(3)法定外目的税'!D35)</f>
        <v>0</v>
      </c>
      <c r="E35" s="97">
        <f t="shared" si="0"/>
        <v>0</v>
      </c>
      <c r="F35" s="95">
        <f>SUM('(1)入湯税'!F35+'(2)事業所税'!F35+'(3)法定外目的税'!F35)</f>
        <v>0</v>
      </c>
      <c r="G35" s="96">
        <f>SUM('(1)入湯税'!G35+'(2)事業所税'!G35+'(3)法定外目的税'!G35)</f>
        <v>0</v>
      </c>
      <c r="H35" s="9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89">
        <f>SUM('(1)入湯税'!C36+'(2)事業所税'!C36+'(3)法定外目的税'!C36)</f>
        <v>0</v>
      </c>
      <c r="D36" s="90">
        <f>SUM('(1)入湯税'!D36+'(2)事業所税'!D36+'(3)法定外目的税'!D36)</f>
        <v>0</v>
      </c>
      <c r="E36" s="91">
        <f t="shared" si="0"/>
        <v>0</v>
      </c>
      <c r="F36" s="89">
        <f>SUM('(1)入湯税'!F36+'(2)事業所税'!F36+'(3)法定外目的税'!F36)</f>
        <v>0</v>
      </c>
      <c r="G36" s="90">
        <f>SUM('(1)入湯税'!G36+'(2)事業所税'!G36+'(3)法定外目的税'!G36)</f>
        <v>0</v>
      </c>
      <c r="H36" s="9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89">
        <f>SUM('(1)入湯税'!C37+'(2)事業所税'!C37+'(3)法定外目的税'!C37)</f>
        <v>0</v>
      </c>
      <c r="D37" s="90">
        <f>SUM('(1)入湯税'!D37+'(2)事業所税'!D37+'(3)法定外目的税'!D37)</f>
        <v>0</v>
      </c>
      <c r="E37" s="91">
        <f aca="true" t="shared" si="4" ref="E37:E45">SUM(C37:D37)</f>
        <v>0</v>
      </c>
      <c r="F37" s="89">
        <f>SUM('(1)入湯税'!F37+'(2)事業所税'!F37+'(3)法定外目的税'!F37)</f>
        <v>0</v>
      </c>
      <c r="G37" s="90">
        <f>SUM('(1)入湯税'!G37+'(2)事業所税'!G37+'(3)法定外目的税'!G37)</f>
        <v>0</v>
      </c>
      <c r="H37" s="9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89">
        <f>SUM('(1)入湯税'!C38+'(2)事業所税'!C38+'(3)法定外目的税'!C38)</f>
        <v>0</v>
      </c>
      <c r="D38" s="90">
        <f>SUM('(1)入湯税'!D38+'(2)事業所税'!D38+'(3)法定外目的税'!D38)</f>
        <v>0</v>
      </c>
      <c r="E38" s="91">
        <f t="shared" si="4"/>
        <v>0</v>
      </c>
      <c r="F38" s="89">
        <f>SUM('(1)入湯税'!F38+'(2)事業所税'!F38+'(3)法定外目的税'!F38)</f>
        <v>0</v>
      </c>
      <c r="G38" s="90">
        <f>SUM('(1)入湯税'!G38+'(2)事業所税'!G38+'(3)法定外目的税'!G38)</f>
        <v>0</v>
      </c>
      <c r="H38" s="9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92">
        <f>SUM('(1)入湯税'!C39+'(2)事業所税'!C39+'(3)法定外目的税'!C39)</f>
        <v>2920</v>
      </c>
      <c r="D39" s="197">
        <f>SUM('(1)入湯税'!D39+'(2)事業所税'!D39+'(3)法定外目的税'!D39)</f>
        <v>0</v>
      </c>
      <c r="E39" s="94">
        <f t="shared" si="4"/>
        <v>2920</v>
      </c>
      <c r="F39" s="92">
        <f>SUM('(1)入湯税'!F39+'(2)事業所税'!F39+'(3)法定外目的税'!F39)</f>
        <v>2920</v>
      </c>
      <c r="G39" s="93">
        <f>SUM('(1)入湯税'!G39+'(2)事業所税'!G39+'(3)法定外目的税'!G39)</f>
        <v>0</v>
      </c>
      <c r="H39" s="94">
        <f t="shared" si="5"/>
        <v>2920</v>
      </c>
      <c r="I39" s="203">
        <f t="shared" si="3"/>
        <v>100</v>
      </c>
      <c r="J39" s="204" t="str">
        <f t="shared" si="3"/>
        <v>－</v>
      </c>
      <c r="K39" s="205">
        <f t="shared" si="3"/>
        <v>100</v>
      </c>
    </row>
    <row r="40" spans="1:11" ht="13.5">
      <c r="A40" s="5"/>
      <c r="B40" s="77" t="str">
        <f>+'帳票61_06(1)'!B39</f>
        <v>伊是名村</v>
      </c>
      <c r="C40" s="95">
        <f>SUM('(1)入湯税'!C40+'(2)事業所税'!C40+'(3)法定外目的税'!C40)</f>
        <v>3780</v>
      </c>
      <c r="D40" s="96">
        <f>SUM('(1)入湯税'!D40+'(2)事業所税'!D40+'(3)法定外目的税'!D40)</f>
        <v>0</v>
      </c>
      <c r="E40" s="97">
        <f t="shared" si="4"/>
        <v>3780</v>
      </c>
      <c r="F40" s="95">
        <f>SUM('(1)入湯税'!F40+'(2)事業所税'!F40+'(3)法定外目的税'!F40)</f>
        <v>3780</v>
      </c>
      <c r="G40" s="96">
        <f>SUM('(1)入湯税'!G40+'(2)事業所税'!G40+'(3)法定外目的税'!G40)</f>
        <v>0</v>
      </c>
      <c r="H40" s="97">
        <f t="shared" si="5"/>
        <v>3780</v>
      </c>
      <c r="I40" s="206">
        <f t="shared" si="3"/>
        <v>100</v>
      </c>
      <c r="J40" s="207" t="str">
        <f t="shared" si="3"/>
        <v>－</v>
      </c>
      <c r="K40" s="208">
        <f t="shared" si="3"/>
        <v>100</v>
      </c>
    </row>
    <row r="41" spans="1:11" ht="13.5">
      <c r="A41" s="5"/>
      <c r="B41" s="75" t="str">
        <f>+'帳票61_06(1)'!B40</f>
        <v>久米島町</v>
      </c>
      <c r="C41" s="89">
        <f>SUM('(1)入湯税'!C41+'(2)事業所税'!C41+'(3)法定外目的税'!C41)</f>
        <v>0</v>
      </c>
      <c r="D41" s="90">
        <f>SUM('(1)入湯税'!D41+'(2)事業所税'!D41+'(3)法定外目的税'!D41)</f>
        <v>0</v>
      </c>
      <c r="E41" s="91">
        <f t="shared" si="4"/>
        <v>0</v>
      </c>
      <c r="F41" s="89">
        <f>SUM('(1)入湯税'!F41+'(2)事業所税'!F41+'(3)法定外目的税'!F41)</f>
        <v>0</v>
      </c>
      <c r="G41" s="90">
        <f>SUM('(1)入湯税'!G41+'(2)事業所税'!G41+'(3)法定外目的税'!G41)</f>
        <v>0</v>
      </c>
      <c r="H41" s="9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89">
        <f>SUM('(1)入湯税'!C42+'(2)事業所税'!C42+'(3)法定外目的税'!C42)</f>
        <v>0</v>
      </c>
      <c r="D42" s="90">
        <f>SUM('(1)入湯税'!D42+'(2)事業所税'!D42+'(3)法定外目的税'!D42)</f>
        <v>0</v>
      </c>
      <c r="E42" s="91">
        <f t="shared" si="4"/>
        <v>0</v>
      </c>
      <c r="F42" s="89">
        <f>SUM('(1)入湯税'!F42+'(2)事業所税'!F42+'(3)法定外目的税'!F42)</f>
        <v>0</v>
      </c>
      <c r="G42" s="90">
        <f>SUM('(1)入湯税'!G42+'(2)事業所税'!G42+'(3)法定外目的税'!G42)</f>
        <v>0</v>
      </c>
      <c r="H42" s="9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89">
        <f>SUM('(1)入湯税'!C43+'(2)事業所税'!C43+'(3)法定外目的税'!C43)</f>
        <v>0</v>
      </c>
      <c r="D43" s="90">
        <f>SUM('(1)入湯税'!D43+'(2)事業所税'!D43+'(3)法定外目的税'!D43)</f>
        <v>0</v>
      </c>
      <c r="E43" s="91">
        <f t="shared" si="4"/>
        <v>0</v>
      </c>
      <c r="F43" s="89">
        <f>SUM('(1)入湯税'!F43+'(2)事業所税'!F43+'(3)法定外目的税'!F43)</f>
        <v>0</v>
      </c>
      <c r="G43" s="90">
        <f>SUM('(1)入湯税'!G43+'(2)事業所税'!G43+'(3)法定外目的税'!G43)</f>
        <v>0</v>
      </c>
      <c r="H43" s="9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92">
        <f>SUM('(1)入湯税'!C44+'(2)事業所税'!C44+'(3)法定外目的税'!C44)</f>
        <v>5341</v>
      </c>
      <c r="D44" s="93">
        <f>SUM('(1)入湯税'!D44+'(2)事業所税'!D44+'(3)法定外目的税'!D44)</f>
        <v>0</v>
      </c>
      <c r="E44" s="94">
        <f t="shared" si="4"/>
        <v>5341</v>
      </c>
      <c r="F44" s="92">
        <f>SUM('(1)入湯税'!F44+'(2)事業所税'!F44+'(3)法定外目的税'!F44)</f>
        <v>5341</v>
      </c>
      <c r="G44" s="93">
        <f>SUM('(1)入湯税'!G44+'(2)事業所税'!G44+'(3)法定外目的税'!G44)</f>
        <v>0</v>
      </c>
      <c r="H44" s="94">
        <f t="shared" si="5"/>
        <v>5341</v>
      </c>
      <c r="I44" s="203">
        <f t="shared" si="3"/>
        <v>100</v>
      </c>
      <c r="J44" s="204" t="str">
        <f t="shared" si="3"/>
        <v>－</v>
      </c>
      <c r="K44" s="205">
        <f t="shared" si="3"/>
        <v>100</v>
      </c>
    </row>
    <row r="45" spans="1:11" ht="14.25" thickBot="1">
      <c r="A45" s="5"/>
      <c r="B45" s="256" t="str">
        <f>+'帳票61_06(1)'!B44</f>
        <v>与那国町</v>
      </c>
      <c r="C45" s="257">
        <f>SUM('(1)入湯税'!C45+'(2)事業所税'!C45+'(3)法定外目的税'!C45)</f>
        <v>0</v>
      </c>
      <c r="D45" s="258">
        <f>SUM('(1)入湯税'!D45+'(2)事業所税'!D45+'(3)法定外目的税'!D45)</f>
        <v>0</v>
      </c>
      <c r="E45" s="259">
        <f t="shared" si="4"/>
        <v>0</v>
      </c>
      <c r="F45" s="257">
        <f>SUM('(1)入湯税'!F45+'(2)事業所税'!F45+'(3)法定外目的税'!F45)</f>
        <v>0</v>
      </c>
      <c r="G45" s="258">
        <f>SUM('(1)入湯税'!G45+'(2)事業所税'!G45+'(3)法定外目的税'!G45)</f>
        <v>0</v>
      </c>
      <c r="H45" s="259">
        <f t="shared" si="5"/>
        <v>0</v>
      </c>
      <c r="I45" s="260" t="str">
        <f t="shared" si="3"/>
        <v>－</v>
      </c>
      <c r="J45" s="261" t="str">
        <f t="shared" si="3"/>
        <v>－</v>
      </c>
      <c r="K45" s="262" t="str">
        <f t="shared" si="3"/>
        <v>－</v>
      </c>
    </row>
    <row r="46" spans="1:11" ht="14.25" thickTop="1">
      <c r="A46" s="6"/>
      <c r="B46" s="255" t="s">
        <v>65</v>
      </c>
      <c r="C46" s="198">
        <f aca="true" t="shared" si="6" ref="C46:H46">SUM(C5:C15)</f>
        <v>797123</v>
      </c>
      <c r="D46" s="199">
        <f t="shared" si="6"/>
        <v>18350</v>
      </c>
      <c r="E46" s="200">
        <f t="shared" si="6"/>
        <v>815473</v>
      </c>
      <c r="F46" s="198">
        <f t="shared" si="6"/>
        <v>790693</v>
      </c>
      <c r="G46" s="199">
        <f t="shared" si="6"/>
        <v>3007</v>
      </c>
      <c r="H46" s="200">
        <f t="shared" si="6"/>
        <v>793700</v>
      </c>
      <c r="I46" s="212">
        <f t="shared" si="3"/>
        <v>99.19334908163484</v>
      </c>
      <c r="J46" s="213">
        <f t="shared" si="3"/>
        <v>16.38692098092643</v>
      </c>
      <c r="K46" s="214">
        <f t="shared" si="3"/>
        <v>97.33001583130282</v>
      </c>
    </row>
    <row r="47" spans="1:11" ht="14.25" thickBot="1">
      <c r="A47" s="6"/>
      <c r="B47" s="80" t="s">
        <v>66</v>
      </c>
      <c r="C47" s="101">
        <f aca="true" t="shared" si="7" ref="C47:H47">SUM(C16:C45)</f>
        <v>32979</v>
      </c>
      <c r="D47" s="102">
        <f t="shared" si="7"/>
        <v>0</v>
      </c>
      <c r="E47" s="103">
        <f t="shared" si="7"/>
        <v>32979</v>
      </c>
      <c r="F47" s="101">
        <f t="shared" si="7"/>
        <v>32979</v>
      </c>
      <c r="G47" s="102">
        <f t="shared" si="7"/>
        <v>0</v>
      </c>
      <c r="H47" s="103">
        <f t="shared" si="7"/>
        <v>32979</v>
      </c>
      <c r="I47" s="215">
        <f t="shared" si="3"/>
        <v>100</v>
      </c>
      <c r="J47" s="216" t="str">
        <f t="shared" si="3"/>
        <v>－</v>
      </c>
      <c r="K47" s="217">
        <f t="shared" si="3"/>
        <v>100</v>
      </c>
    </row>
    <row r="48" spans="2:11" ht="14.25" thickBot="1">
      <c r="B48" s="82" t="s">
        <v>130</v>
      </c>
      <c r="C48" s="104">
        <f aca="true" t="shared" si="8" ref="C48:H48">SUM(C46:C47)</f>
        <v>830102</v>
      </c>
      <c r="D48" s="105">
        <f t="shared" si="8"/>
        <v>18350</v>
      </c>
      <c r="E48" s="106">
        <f t="shared" si="8"/>
        <v>848452</v>
      </c>
      <c r="F48" s="104">
        <f>SUM(F46:F47)</f>
        <v>823672</v>
      </c>
      <c r="G48" s="105">
        <f t="shared" si="8"/>
        <v>3007</v>
      </c>
      <c r="H48" s="106">
        <f t="shared" si="8"/>
        <v>826679</v>
      </c>
      <c r="I48" s="223">
        <f t="shared" si="3"/>
        <v>99.22539639706928</v>
      </c>
      <c r="J48" s="224">
        <f t="shared" si="3"/>
        <v>16.38692098092643</v>
      </c>
      <c r="K48" s="225">
        <f t="shared" si="3"/>
        <v>97.43379707985838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59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+'帳票61_06(1)'!IC4</f>
        <v>18802</v>
      </c>
      <c r="D5" s="127">
        <f>+'帳票61_06(1)'!ID4</f>
        <v>0</v>
      </c>
      <c r="E5" s="128">
        <f>SUM(C5:D5)</f>
        <v>18802</v>
      </c>
      <c r="F5" s="126">
        <f>+'帳票61_06(1)'!IH4</f>
        <v>18802</v>
      </c>
      <c r="G5" s="127">
        <f>+'帳票61_06(1)'!II4</f>
        <v>0</v>
      </c>
      <c r="H5" s="128">
        <f>SUM(F5:G5)</f>
        <v>18802</v>
      </c>
      <c r="I5" s="188">
        <f>IF(C5=0,"－",(F5/C5)*100)</f>
        <v>100</v>
      </c>
      <c r="J5" s="142" t="str">
        <f aca="true" t="shared" si="0" ref="J5:K36">IF(D5=0,"－",(G5/D5)*100)</f>
        <v>－</v>
      </c>
      <c r="K5" s="189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+'帳票61_06(1)'!IC5</f>
        <v>717</v>
      </c>
      <c r="D6" s="130">
        <f>+'帳票61_06(1)'!ID5</f>
        <v>0</v>
      </c>
      <c r="E6" s="131">
        <f aca="true" t="shared" si="1" ref="E6:E45">SUM(C6:D6)</f>
        <v>717</v>
      </c>
      <c r="F6" s="129">
        <f>+'帳票61_06(1)'!IH5</f>
        <v>717</v>
      </c>
      <c r="G6" s="130">
        <f>+'帳票61_06(1)'!II5</f>
        <v>0</v>
      </c>
      <c r="H6" s="131">
        <f aca="true" t="shared" si="2" ref="H6:H45">SUM(F6:G6)</f>
        <v>717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tr">
        <f>+'帳票61_06(1)'!B6</f>
        <v>石垣市</v>
      </c>
      <c r="C7" s="129">
        <f>+'帳票61_06(1)'!IC6</f>
        <v>0</v>
      </c>
      <c r="D7" s="130">
        <f>+'帳票61_06(1)'!ID6</f>
        <v>0</v>
      </c>
      <c r="E7" s="131">
        <f t="shared" si="1"/>
        <v>0</v>
      </c>
      <c r="F7" s="129">
        <f>+'帳票61_06(1)'!IH6</f>
        <v>0</v>
      </c>
      <c r="G7" s="130">
        <f>+'帳票61_06(1)'!II6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+'帳票61_06(1)'!IC7</f>
        <v>7233</v>
      </c>
      <c r="D8" s="130">
        <f>+'帳票61_06(1)'!ID7</f>
        <v>0</v>
      </c>
      <c r="E8" s="131">
        <f t="shared" si="1"/>
        <v>7233</v>
      </c>
      <c r="F8" s="129">
        <f>+'帳票61_06(1)'!IH7</f>
        <v>7232</v>
      </c>
      <c r="G8" s="130">
        <f>+'帳票61_06(1)'!II7</f>
        <v>0</v>
      </c>
      <c r="H8" s="131">
        <f t="shared" si="2"/>
        <v>7232</v>
      </c>
      <c r="I8" s="190">
        <f t="shared" si="3"/>
        <v>99.98617447808654</v>
      </c>
      <c r="J8" s="145" t="str">
        <f t="shared" si="0"/>
        <v>－</v>
      </c>
      <c r="K8" s="191">
        <f t="shared" si="0"/>
        <v>99.98617447808654</v>
      </c>
    </row>
    <row r="9" spans="1:11" ht="13.5">
      <c r="A9" s="17"/>
      <c r="B9" s="76" t="str">
        <f>+'帳票61_06(1)'!B8</f>
        <v>名護市</v>
      </c>
      <c r="C9" s="132">
        <f>+'帳票61_06(1)'!IC8</f>
        <v>0</v>
      </c>
      <c r="D9" s="133">
        <f>+'帳票61_06(1)'!ID8</f>
        <v>0</v>
      </c>
      <c r="E9" s="134">
        <f t="shared" si="1"/>
        <v>0</v>
      </c>
      <c r="F9" s="132">
        <f>+'帳票61_06(1)'!IH8</f>
        <v>0</v>
      </c>
      <c r="G9" s="133">
        <f>+'帳票61_06(1)'!II8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+'帳票61_06(1)'!IC9</f>
        <v>0</v>
      </c>
      <c r="D10" s="136">
        <f>+'帳票61_06(1)'!ID9</f>
        <v>0</v>
      </c>
      <c r="E10" s="137">
        <f t="shared" si="1"/>
        <v>0</v>
      </c>
      <c r="F10" s="135">
        <f>+'帳票61_06(1)'!IH9</f>
        <v>0</v>
      </c>
      <c r="G10" s="136">
        <f>+'帳票61_06(1)'!II9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+'帳票61_06(1)'!IC10</f>
        <v>0</v>
      </c>
      <c r="D11" s="130">
        <f>+'帳票61_06(1)'!ID10</f>
        <v>0</v>
      </c>
      <c r="E11" s="131">
        <f t="shared" si="1"/>
        <v>0</v>
      </c>
      <c r="F11" s="129">
        <f>+'帳票61_06(1)'!IH10</f>
        <v>0</v>
      </c>
      <c r="G11" s="130">
        <f>+'帳票61_06(1)'!II10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+'帳票61_06(1)'!IC11</f>
        <v>0</v>
      </c>
      <c r="D12" s="130">
        <f>+'帳票61_06(1)'!ID11</f>
        <v>0</v>
      </c>
      <c r="E12" s="131">
        <f t="shared" si="1"/>
        <v>0</v>
      </c>
      <c r="F12" s="129">
        <f>+'帳票61_06(1)'!IH11</f>
        <v>0</v>
      </c>
      <c r="G12" s="130">
        <f>+'帳票61_06(1)'!II11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+'帳票61_06(1)'!IC12</f>
        <v>0</v>
      </c>
      <c r="D13" s="130">
        <f>+'帳票61_06(1)'!ID12</f>
        <v>0</v>
      </c>
      <c r="E13" s="131">
        <f t="shared" si="1"/>
        <v>0</v>
      </c>
      <c r="F13" s="129">
        <f>+'帳票61_06(1)'!IH12</f>
        <v>0</v>
      </c>
      <c r="G13" s="130">
        <f>+'帳票61_06(1)'!II12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+'帳票61_06(1)'!IC13</f>
        <v>1233</v>
      </c>
      <c r="D14" s="133">
        <f>+'帳票61_06(1)'!ID13</f>
        <v>0</v>
      </c>
      <c r="E14" s="134">
        <f t="shared" si="1"/>
        <v>1233</v>
      </c>
      <c r="F14" s="132">
        <f>+'帳票61_06(1)'!IH13</f>
        <v>1233</v>
      </c>
      <c r="G14" s="133">
        <f>+'帳票61_06(1)'!II13</f>
        <v>0</v>
      </c>
      <c r="H14" s="134">
        <f t="shared" si="2"/>
        <v>1233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77" t="str">
        <f>+'帳票61_06(1)'!B14</f>
        <v>南城市</v>
      </c>
      <c r="C15" s="135">
        <f>+'帳票61_06(1)'!IC14</f>
        <v>0</v>
      </c>
      <c r="D15" s="136">
        <f>+'帳票61_06(1)'!ID14</f>
        <v>0</v>
      </c>
      <c r="E15" s="137">
        <f t="shared" si="1"/>
        <v>0</v>
      </c>
      <c r="F15" s="135">
        <f>+'帳票61_06(1)'!IH14</f>
        <v>0</v>
      </c>
      <c r="G15" s="136">
        <f>+'帳票61_06(1)'!II14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+'帳票61_06(1)'!IC15</f>
        <v>0</v>
      </c>
      <c r="D16" s="127">
        <f>+'帳票61_06(1)'!ID15</f>
        <v>0</v>
      </c>
      <c r="E16" s="128">
        <f t="shared" si="1"/>
        <v>0</v>
      </c>
      <c r="F16" s="126">
        <f>+'帳票61_06(1)'!IH15</f>
        <v>0</v>
      </c>
      <c r="G16" s="127">
        <f>+'帳票61_06(1)'!II15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+'帳票61_06(1)'!IC16</f>
        <v>0</v>
      </c>
      <c r="D17" s="130">
        <f>+'帳票61_06(1)'!ID16</f>
        <v>0</v>
      </c>
      <c r="E17" s="131">
        <f t="shared" si="1"/>
        <v>0</v>
      </c>
      <c r="F17" s="129">
        <f>+'帳票61_06(1)'!IH16</f>
        <v>0</v>
      </c>
      <c r="G17" s="130">
        <f>+'帳票61_06(1)'!II16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+'帳票61_06(1)'!IC17</f>
        <v>0</v>
      </c>
      <c r="D18" s="130">
        <f>+'帳票61_06(1)'!ID17</f>
        <v>0</v>
      </c>
      <c r="E18" s="131">
        <f t="shared" si="1"/>
        <v>0</v>
      </c>
      <c r="F18" s="129">
        <f>+'帳票61_06(1)'!IH17</f>
        <v>0</v>
      </c>
      <c r="G18" s="130">
        <f>+'帳票61_06(1)'!II17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+'帳票61_06(1)'!IC18</f>
        <v>0</v>
      </c>
      <c r="D19" s="133">
        <f>+'帳票61_06(1)'!ID18</f>
        <v>0</v>
      </c>
      <c r="E19" s="134">
        <f t="shared" si="1"/>
        <v>0</v>
      </c>
      <c r="F19" s="132">
        <f>+'帳票61_06(1)'!IH18</f>
        <v>0</v>
      </c>
      <c r="G19" s="133">
        <f>+'帳票61_06(1)'!II18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+'帳票61_06(1)'!IC19</f>
        <v>0</v>
      </c>
      <c r="D20" s="136">
        <f>+'帳票61_06(1)'!ID19</f>
        <v>0</v>
      </c>
      <c r="E20" s="137">
        <f t="shared" si="1"/>
        <v>0</v>
      </c>
      <c r="F20" s="135">
        <f>+'帳票61_06(1)'!IH19</f>
        <v>0</v>
      </c>
      <c r="G20" s="136">
        <f>+'帳票61_06(1)'!II19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+'帳票61_06(1)'!IC20</f>
        <v>0</v>
      </c>
      <c r="D21" s="130">
        <f>+'帳票61_06(1)'!ID20</f>
        <v>0</v>
      </c>
      <c r="E21" s="131">
        <f t="shared" si="1"/>
        <v>0</v>
      </c>
      <c r="F21" s="129">
        <f>+'帳票61_06(1)'!IH20</f>
        <v>0</v>
      </c>
      <c r="G21" s="130">
        <f>+'帳票61_06(1)'!II20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+'帳票61_06(1)'!IC21</f>
        <v>0</v>
      </c>
      <c r="D22" s="130">
        <f>+'帳票61_06(1)'!ID21</f>
        <v>0</v>
      </c>
      <c r="E22" s="131">
        <f t="shared" si="1"/>
        <v>0</v>
      </c>
      <c r="F22" s="129">
        <f>+'帳票61_06(1)'!IH21</f>
        <v>0</v>
      </c>
      <c r="G22" s="130">
        <f>+'帳票61_06(1)'!II21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+'帳票61_06(1)'!IC22</f>
        <v>0</v>
      </c>
      <c r="D23" s="130">
        <f>+'帳票61_06(1)'!ID22</f>
        <v>0</v>
      </c>
      <c r="E23" s="131">
        <f t="shared" si="1"/>
        <v>0</v>
      </c>
      <c r="F23" s="129">
        <f>+'帳票61_06(1)'!IH22</f>
        <v>0</v>
      </c>
      <c r="G23" s="130">
        <f>+'帳票61_06(1)'!II22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+'帳票61_06(1)'!IC23</f>
        <v>0</v>
      </c>
      <c r="D24" s="133">
        <f>+'帳票61_06(1)'!ID23</f>
        <v>0</v>
      </c>
      <c r="E24" s="134">
        <f t="shared" si="1"/>
        <v>0</v>
      </c>
      <c r="F24" s="132">
        <f>+'帳票61_06(1)'!IH23</f>
        <v>0</v>
      </c>
      <c r="G24" s="133">
        <f>+'帳票61_06(1)'!II23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+'帳票61_06(1)'!IC24</f>
        <v>0</v>
      </c>
      <c r="D25" s="136">
        <f>+'帳票61_06(1)'!ID24</f>
        <v>0</v>
      </c>
      <c r="E25" s="137">
        <f t="shared" si="1"/>
        <v>0</v>
      </c>
      <c r="F25" s="135">
        <f>+'帳票61_06(1)'!IH24</f>
        <v>0</v>
      </c>
      <c r="G25" s="136">
        <f>+'帳票61_06(1)'!II24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+'帳票61_06(1)'!IC25</f>
        <v>0</v>
      </c>
      <c r="D26" s="130">
        <f>+'帳票61_06(1)'!ID25</f>
        <v>0</v>
      </c>
      <c r="E26" s="131">
        <f t="shared" si="1"/>
        <v>0</v>
      </c>
      <c r="F26" s="129">
        <f>+'帳票61_06(1)'!IH25</f>
        <v>0</v>
      </c>
      <c r="G26" s="130">
        <f>+'帳票61_06(1)'!II25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+'帳票61_06(1)'!IC26</f>
        <v>20938</v>
      </c>
      <c r="D27" s="130">
        <f>+'帳票61_06(1)'!ID26</f>
        <v>0</v>
      </c>
      <c r="E27" s="131">
        <f t="shared" si="1"/>
        <v>20938</v>
      </c>
      <c r="F27" s="129">
        <f>+'帳票61_06(1)'!IH26</f>
        <v>20938</v>
      </c>
      <c r="G27" s="130">
        <f>+'帳票61_06(1)'!II26</f>
        <v>0</v>
      </c>
      <c r="H27" s="131">
        <f t="shared" si="2"/>
        <v>20938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+'帳票61_06(1)'!IC27</f>
        <v>0</v>
      </c>
      <c r="D28" s="130">
        <f>+'帳票61_06(1)'!ID27</f>
        <v>0</v>
      </c>
      <c r="E28" s="131">
        <f t="shared" si="1"/>
        <v>0</v>
      </c>
      <c r="F28" s="129">
        <f>+'帳票61_06(1)'!IH27</f>
        <v>0</v>
      </c>
      <c r="G28" s="130">
        <f>+'帳票61_06(1)'!II27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+'帳票61_06(1)'!IC28</f>
        <v>0</v>
      </c>
      <c r="D29" s="133">
        <f>+'帳票61_06(1)'!ID28</f>
        <v>0</v>
      </c>
      <c r="E29" s="134">
        <f t="shared" si="1"/>
        <v>0</v>
      </c>
      <c r="F29" s="132">
        <f>+'帳票61_06(1)'!IH28</f>
        <v>0</v>
      </c>
      <c r="G29" s="133">
        <f>+'帳票61_06(1)'!II28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+'帳票61_06(1)'!IC29</f>
        <v>0</v>
      </c>
      <c r="D30" s="136">
        <f>+'帳票61_06(1)'!ID29</f>
        <v>0</v>
      </c>
      <c r="E30" s="137">
        <f t="shared" si="1"/>
        <v>0</v>
      </c>
      <c r="F30" s="135">
        <f>+'帳票61_06(1)'!IH29</f>
        <v>0</v>
      </c>
      <c r="G30" s="136">
        <f>+'帳票61_06(1)'!II29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+'帳票61_06(1)'!IC30</f>
        <v>0</v>
      </c>
      <c r="D31" s="130">
        <f>+'帳票61_06(1)'!ID30</f>
        <v>0</v>
      </c>
      <c r="E31" s="131">
        <f t="shared" si="1"/>
        <v>0</v>
      </c>
      <c r="F31" s="129">
        <f>+'帳票61_06(1)'!IH30</f>
        <v>0</v>
      </c>
      <c r="G31" s="130">
        <f>+'帳票61_06(1)'!II30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+'帳票61_06(1)'!IC31</f>
        <v>0</v>
      </c>
      <c r="D32" s="130">
        <f>+'帳票61_06(1)'!ID31</f>
        <v>0</v>
      </c>
      <c r="E32" s="131">
        <f t="shared" si="1"/>
        <v>0</v>
      </c>
      <c r="F32" s="129">
        <f>+'帳票61_06(1)'!IH31</f>
        <v>0</v>
      </c>
      <c r="G32" s="130">
        <f>+'帳票61_06(1)'!II31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+'帳票61_06(1)'!IC32</f>
        <v>0</v>
      </c>
      <c r="D33" s="130">
        <f>+'帳票61_06(1)'!ID32</f>
        <v>0</v>
      </c>
      <c r="E33" s="131">
        <f t="shared" si="1"/>
        <v>0</v>
      </c>
      <c r="F33" s="129">
        <f>+'帳票61_06(1)'!IH32</f>
        <v>0</v>
      </c>
      <c r="G33" s="130">
        <f>+'帳票61_06(1)'!II32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+'帳票61_06(1)'!IC33</f>
        <v>0</v>
      </c>
      <c r="D34" s="133">
        <f>+'帳票61_06(1)'!ID33</f>
        <v>0</v>
      </c>
      <c r="E34" s="134">
        <f t="shared" si="1"/>
        <v>0</v>
      </c>
      <c r="F34" s="132">
        <f>+'帳票61_06(1)'!IH33</f>
        <v>0</v>
      </c>
      <c r="G34" s="133">
        <f>+'帳票61_06(1)'!II33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+'帳票61_06(1)'!IC34</f>
        <v>0</v>
      </c>
      <c r="D35" s="136">
        <f>+'帳票61_06(1)'!ID34</f>
        <v>0</v>
      </c>
      <c r="E35" s="137">
        <f t="shared" si="1"/>
        <v>0</v>
      </c>
      <c r="F35" s="135">
        <f>+'帳票61_06(1)'!IH34</f>
        <v>0</v>
      </c>
      <c r="G35" s="136">
        <f>+'帳票61_06(1)'!II34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+'帳票61_06(1)'!IC35</f>
        <v>0</v>
      </c>
      <c r="D36" s="130">
        <f>+'帳票61_06(1)'!ID35</f>
        <v>0</v>
      </c>
      <c r="E36" s="131">
        <f t="shared" si="1"/>
        <v>0</v>
      </c>
      <c r="F36" s="129">
        <f>+'帳票61_06(1)'!IH35</f>
        <v>0</v>
      </c>
      <c r="G36" s="130">
        <f>+'帳票61_06(1)'!II35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+'帳票61_06(1)'!IC36</f>
        <v>0</v>
      </c>
      <c r="D37" s="130">
        <f>+'帳票61_06(1)'!ID36</f>
        <v>0</v>
      </c>
      <c r="E37" s="131">
        <f t="shared" si="1"/>
        <v>0</v>
      </c>
      <c r="F37" s="129">
        <f>+'帳票61_06(1)'!IH36</f>
        <v>0</v>
      </c>
      <c r="G37" s="130">
        <f>+'帳票61_06(1)'!II36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+'帳票61_06(1)'!IC37</f>
        <v>0</v>
      </c>
      <c r="D38" s="130">
        <f>+'帳票61_06(1)'!ID37</f>
        <v>0</v>
      </c>
      <c r="E38" s="131">
        <f t="shared" si="1"/>
        <v>0</v>
      </c>
      <c r="F38" s="129">
        <f>+'帳票61_06(1)'!IH37</f>
        <v>0</v>
      </c>
      <c r="G38" s="130">
        <f>+'帳票61_06(1)'!II37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+'帳票61_06(1)'!IC38</f>
        <v>0</v>
      </c>
      <c r="D39" s="133">
        <f>+'帳票61_06(1)'!ID38</f>
        <v>0</v>
      </c>
      <c r="E39" s="134">
        <f t="shared" si="1"/>
        <v>0</v>
      </c>
      <c r="F39" s="132">
        <f>+'帳票61_06(1)'!IH38</f>
        <v>0</v>
      </c>
      <c r="G39" s="133">
        <f>+'帳票61_06(1)'!II38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+'帳票61_06(1)'!IC39</f>
        <v>0</v>
      </c>
      <c r="D40" s="136">
        <f>+'帳票61_06(1)'!ID39</f>
        <v>0</v>
      </c>
      <c r="E40" s="137">
        <f t="shared" si="1"/>
        <v>0</v>
      </c>
      <c r="F40" s="135">
        <f>+'帳票61_06(1)'!IH39</f>
        <v>0</v>
      </c>
      <c r="G40" s="136">
        <f>+'帳票61_06(1)'!II39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+'帳票61_06(1)'!IC40</f>
        <v>0</v>
      </c>
      <c r="D41" s="130">
        <f>+'帳票61_06(1)'!ID40</f>
        <v>0</v>
      </c>
      <c r="E41" s="131">
        <f t="shared" si="1"/>
        <v>0</v>
      </c>
      <c r="F41" s="129">
        <f>+'帳票61_06(1)'!IH40</f>
        <v>0</v>
      </c>
      <c r="G41" s="130">
        <f>+'帳票61_06(1)'!II40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+'帳票61_06(1)'!IC41</f>
        <v>0</v>
      </c>
      <c r="D42" s="130">
        <f>+'帳票61_06(1)'!ID41</f>
        <v>0</v>
      </c>
      <c r="E42" s="131">
        <f t="shared" si="1"/>
        <v>0</v>
      </c>
      <c r="F42" s="129">
        <f>+'帳票61_06(1)'!IH41</f>
        <v>0</v>
      </c>
      <c r="G42" s="130">
        <f>+'帳票61_06(1)'!II41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+'帳票61_06(1)'!IC42</f>
        <v>0</v>
      </c>
      <c r="D43" s="130">
        <f>+'帳票61_06(1)'!ID42</f>
        <v>0</v>
      </c>
      <c r="E43" s="131">
        <f t="shared" si="1"/>
        <v>0</v>
      </c>
      <c r="F43" s="129">
        <f>+'帳票61_06(1)'!IH42</f>
        <v>0</v>
      </c>
      <c r="G43" s="130">
        <f>+'帳票61_06(1)'!II42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+'帳票61_06(1)'!IC43</f>
        <v>5341</v>
      </c>
      <c r="D44" s="133">
        <f>+'帳票61_06(1)'!ID43</f>
        <v>0</v>
      </c>
      <c r="E44" s="134">
        <f t="shared" si="1"/>
        <v>5341</v>
      </c>
      <c r="F44" s="132">
        <f>+'帳票61_06(1)'!IH43</f>
        <v>5341</v>
      </c>
      <c r="G44" s="133">
        <f>+'帳票61_06(1)'!II43</f>
        <v>0</v>
      </c>
      <c r="H44" s="134">
        <f t="shared" si="2"/>
        <v>5341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29" t="str">
        <f>+'帳票61_06(1)'!B44</f>
        <v>与那国町</v>
      </c>
      <c r="C45" s="230">
        <f>+'帳票61_06(1)'!IC44</f>
        <v>0</v>
      </c>
      <c r="D45" s="231">
        <f>+'帳票61_06(1)'!ID44</f>
        <v>0</v>
      </c>
      <c r="E45" s="232">
        <f t="shared" si="1"/>
        <v>0</v>
      </c>
      <c r="F45" s="230">
        <f>+'帳票61_06(1)'!IH44</f>
        <v>0</v>
      </c>
      <c r="G45" s="231">
        <f>+'帳票61_06(1)'!II44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27985</v>
      </c>
      <c r="D46" s="174">
        <f t="shared" si="4"/>
        <v>0</v>
      </c>
      <c r="E46" s="175">
        <f t="shared" si="4"/>
        <v>27985</v>
      </c>
      <c r="F46" s="173">
        <f t="shared" si="4"/>
        <v>27984</v>
      </c>
      <c r="G46" s="174">
        <f t="shared" si="4"/>
        <v>0</v>
      </c>
      <c r="H46" s="175">
        <f t="shared" si="4"/>
        <v>27984</v>
      </c>
      <c r="I46" s="238">
        <f t="shared" si="3"/>
        <v>99.99642665713775</v>
      </c>
      <c r="J46" s="177" t="str">
        <f t="shared" si="3"/>
        <v>－</v>
      </c>
      <c r="K46" s="241">
        <f t="shared" si="3"/>
        <v>99.99642665713775</v>
      </c>
    </row>
    <row r="47" spans="1:11" ht="14.25" thickBot="1">
      <c r="A47" s="21"/>
      <c r="B47" s="80" t="s">
        <v>66</v>
      </c>
      <c r="C47" s="138">
        <f aca="true" t="shared" si="5" ref="C47:H47">SUM(C16:C45)</f>
        <v>26279</v>
      </c>
      <c r="D47" s="139">
        <f t="shared" si="5"/>
        <v>0</v>
      </c>
      <c r="E47" s="140">
        <f t="shared" si="5"/>
        <v>26279</v>
      </c>
      <c r="F47" s="138">
        <f t="shared" si="5"/>
        <v>26279</v>
      </c>
      <c r="G47" s="139">
        <f t="shared" si="5"/>
        <v>0</v>
      </c>
      <c r="H47" s="140">
        <f t="shared" si="5"/>
        <v>26279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130</v>
      </c>
      <c r="C48" s="156">
        <f aca="true" t="shared" si="6" ref="C48:H48">SUM(C46:C47)</f>
        <v>54264</v>
      </c>
      <c r="D48" s="157">
        <f t="shared" si="6"/>
        <v>0</v>
      </c>
      <c r="E48" s="158">
        <f t="shared" si="6"/>
        <v>54264</v>
      </c>
      <c r="F48" s="156">
        <f t="shared" si="6"/>
        <v>54263</v>
      </c>
      <c r="G48" s="157">
        <f t="shared" si="6"/>
        <v>0</v>
      </c>
      <c r="H48" s="158">
        <f t="shared" si="6"/>
        <v>54263</v>
      </c>
      <c r="I48" s="221">
        <f t="shared" si="3"/>
        <v>99.99815715759989</v>
      </c>
      <c r="J48" s="172" t="str">
        <f t="shared" si="3"/>
        <v>－</v>
      </c>
      <c r="K48" s="222">
        <f t="shared" si="3"/>
        <v>99.99815715759989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60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+'帳票61_06(1)'!IL4</f>
        <v>769138</v>
      </c>
      <c r="D5" s="127">
        <f>+'帳票61_06(1)'!IM4</f>
        <v>18350</v>
      </c>
      <c r="E5" s="128">
        <f>SUM(C5:D5)</f>
        <v>787488</v>
      </c>
      <c r="F5" s="126">
        <f>+'帳票61_06(1)'!IQ4</f>
        <v>762709</v>
      </c>
      <c r="G5" s="127">
        <f>+'帳票61_06(1)'!IR4</f>
        <v>3007</v>
      </c>
      <c r="H5" s="128">
        <f>SUM(F5:G5)</f>
        <v>765716</v>
      </c>
      <c r="I5" s="188">
        <f>IF(C5=0,"－",(F5/C5)*100)</f>
        <v>99.1641291939808</v>
      </c>
      <c r="J5" s="142">
        <f aca="true" t="shared" si="0" ref="J5:K36">IF(D5=0,"－",(G5/D5)*100)</f>
        <v>16.38692098092643</v>
      </c>
      <c r="K5" s="189">
        <f>IF(E5=0,"－",(H5/E5)*100)</f>
        <v>97.2352594579219</v>
      </c>
    </row>
    <row r="6" spans="1:11" ht="13.5">
      <c r="A6" s="17"/>
      <c r="B6" s="75" t="str">
        <f>+'帳票61_06(1)'!B5</f>
        <v>宜野湾市</v>
      </c>
      <c r="C6" s="129">
        <f>+'帳票61_06(1)'!IL5</f>
        <v>0</v>
      </c>
      <c r="D6" s="130">
        <f>+'帳票61_06(1)'!IM5</f>
        <v>0</v>
      </c>
      <c r="E6" s="131">
        <f aca="true" t="shared" si="1" ref="E6:E45">SUM(C6:D6)</f>
        <v>0</v>
      </c>
      <c r="F6" s="129">
        <f>+'帳票61_06(1)'!IQ5</f>
        <v>0</v>
      </c>
      <c r="G6" s="130">
        <f>+'帳票61_06(1)'!IR5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+'帳票61_06(1)'!IL6</f>
        <v>0</v>
      </c>
      <c r="D7" s="130">
        <f>+'帳票61_06(1)'!IM6</f>
        <v>0</v>
      </c>
      <c r="E7" s="131">
        <f t="shared" si="1"/>
        <v>0</v>
      </c>
      <c r="F7" s="129">
        <f>+'帳票61_06(1)'!IQ6</f>
        <v>0</v>
      </c>
      <c r="G7" s="130">
        <f>+'帳票61_06(1)'!IR6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+'帳票61_06(1)'!IL7</f>
        <v>0</v>
      </c>
      <c r="D8" s="130">
        <f>+'帳票61_06(1)'!IM7</f>
        <v>0</v>
      </c>
      <c r="E8" s="131">
        <f t="shared" si="1"/>
        <v>0</v>
      </c>
      <c r="F8" s="129">
        <f>+'帳票61_06(1)'!IQ7</f>
        <v>0</v>
      </c>
      <c r="G8" s="130">
        <f>+'帳票61_06(1)'!IR7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+'帳票61_06(1)'!IL8</f>
        <v>0</v>
      </c>
      <c r="D9" s="133">
        <f>+'帳票61_06(1)'!IM8</f>
        <v>0</v>
      </c>
      <c r="E9" s="134">
        <f t="shared" si="1"/>
        <v>0</v>
      </c>
      <c r="F9" s="132">
        <f>+'帳票61_06(1)'!IQ8</f>
        <v>0</v>
      </c>
      <c r="G9" s="133">
        <f>+'帳票61_06(1)'!IR8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+'帳票61_06(1)'!IL9</f>
        <v>0</v>
      </c>
      <c r="D10" s="136">
        <f>+'帳票61_06(1)'!IM9</f>
        <v>0</v>
      </c>
      <c r="E10" s="137">
        <f t="shared" si="1"/>
        <v>0</v>
      </c>
      <c r="F10" s="135">
        <f>+'帳票61_06(1)'!IQ9</f>
        <v>0</v>
      </c>
      <c r="G10" s="136">
        <f>+'帳票61_06(1)'!IR9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+'帳票61_06(1)'!IL10</f>
        <v>0</v>
      </c>
      <c r="D11" s="130">
        <f>+'帳票61_06(1)'!IM10</f>
        <v>0</v>
      </c>
      <c r="E11" s="131">
        <f t="shared" si="1"/>
        <v>0</v>
      </c>
      <c r="F11" s="129">
        <f>+'帳票61_06(1)'!IQ10</f>
        <v>0</v>
      </c>
      <c r="G11" s="130">
        <f>+'帳票61_06(1)'!IR10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+'帳票61_06(1)'!IL11</f>
        <v>0</v>
      </c>
      <c r="D12" s="130">
        <f>+'帳票61_06(1)'!IM11</f>
        <v>0</v>
      </c>
      <c r="E12" s="131">
        <f t="shared" si="1"/>
        <v>0</v>
      </c>
      <c r="F12" s="129">
        <f>+'帳票61_06(1)'!IQ11</f>
        <v>0</v>
      </c>
      <c r="G12" s="130">
        <f>+'帳票61_06(1)'!IR11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+'帳票61_06(1)'!IL12</f>
        <v>0</v>
      </c>
      <c r="D13" s="130">
        <f>+'帳票61_06(1)'!IM12</f>
        <v>0</v>
      </c>
      <c r="E13" s="131">
        <f t="shared" si="1"/>
        <v>0</v>
      </c>
      <c r="F13" s="129">
        <f>+'帳票61_06(1)'!IQ12</f>
        <v>0</v>
      </c>
      <c r="G13" s="130">
        <f>+'帳票61_06(1)'!IR12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+'帳票61_06(1)'!IL13</f>
        <v>0</v>
      </c>
      <c r="D14" s="133">
        <f>+'帳票61_06(1)'!IM13</f>
        <v>0</v>
      </c>
      <c r="E14" s="134">
        <f t="shared" si="1"/>
        <v>0</v>
      </c>
      <c r="F14" s="132">
        <f>+'帳票61_06(1)'!IQ13</f>
        <v>0</v>
      </c>
      <c r="G14" s="133">
        <f>+'帳票61_06(1)'!IR13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+'帳票61_06(1)'!IL14</f>
        <v>0</v>
      </c>
      <c r="D15" s="136">
        <f>+'帳票61_06(1)'!IM14</f>
        <v>0</v>
      </c>
      <c r="E15" s="137">
        <f t="shared" si="1"/>
        <v>0</v>
      </c>
      <c r="F15" s="135">
        <f>+'帳票61_06(1)'!IQ14</f>
        <v>0</v>
      </c>
      <c r="G15" s="136">
        <f>+'帳票61_06(1)'!IR14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+'帳票61_06(1)'!IL15</f>
        <v>0</v>
      </c>
      <c r="D16" s="127">
        <f>+'帳票61_06(1)'!IM15</f>
        <v>0</v>
      </c>
      <c r="E16" s="128">
        <f t="shared" si="1"/>
        <v>0</v>
      </c>
      <c r="F16" s="126">
        <f>+'帳票61_06(1)'!IQ15</f>
        <v>0</v>
      </c>
      <c r="G16" s="127">
        <f>+'帳票61_06(1)'!IR15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+'帳票61_06(1)'!IL16</f>
        <v>0</v>
      </c>
      <c r="D17" s="130">
        <f>+'帳票61_06(1)'!IM16</f>
        <v>0</v>
      </c>
      <c r="E17" s="131">
        <f t="shared" si="1"/>
        <v>0</v>
      </c>
      <c r="F17" s="129">
        <f>+'帳票61_06(1)'!IQ16</f>
        <v>0</v>
      </c>
      <c r="G17" s="130">
        <f>+'帳票61_06(1)'!IR16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+'帳票61_06(1)'!IL17</f>
        <v>0</v>
      </c>
      <c r="D18" s="130">
        <f>+'帳票61_06(1)'!IM17</f>
        <v>0</v>
      </c>
      <c r="E18" s="131">
        <f t="shared" si="1"/>
        <v>0</v>
      </c>
      <c r="F18" s="129">
        <f>+'帳票61_06(1)'!IQ17</f>
        <v>0</v>
      </c>
      <c r="G18" s="130">
        <f>+'帳票61_06(1)'!IR17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+'帳票61_06(1)'!IL18</f>
        <v>0</v>
      </c>
      <c r="D19" s="133">
        <f>+'帳票61_06(1)'!IM18</f>
        <v>0</v>
      </c>
      <c r="E19" s="134">
        <f t="shared" si="1"/>
        <v>0</v>
      </c>
      <c r="F19" s="132">
        <f>+'帳票61_06(1)'!IQ18</f>
        <v>0</v>
      </c>
      <c r="G19" s="133">
        <f>+'帳票61_06(1)'!IR18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+'帳票61_06(1)'!IL19</f>
        <v>0</v>
      </c>
      <c r="D20" s="136">
        <f>+'帳票61_06(1)'!IM19</f>
        <v>0</v>
      </c>
      <c r="E20" s="137">
        <f t="shared" si="1"/>
        <v>0</v>
      </c>
      <c r="F20" s="135">
        <f>+'帳票61_06(1)'!IQ19</f>
        <v>0</v>
      </c>
      <c r="G20" s="136">
        <f>+'帳票61_06(1)'!IR19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+'帳票61_06(1)'!IL20</f>
        <v>0</v>
      </c>
      <c r="D21" s="130">
        <f>+'帳票61_06(1)'!IM20</f>
        <v>0</v>
      </c>
      <c r="E21" s="131">
        <f t="shared" si="1"/>
        <v>0</v>
      </c>
      <c r="F21" s="129">
        <f>+'帳票61_06(1)'!IQ20</f>
        <v>0</v>
      </c>
      <c r="G21" s="130">
        <f>+'帳票61_06(1)'!IR20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+'帳票61_06(1)'!IL21</f>
        <v>0</v>
      </c>
      <c r="D22" s="130">
        <f>+'帳票61_06(1)'!IM21</f>
        <v>0</v>
      </c>
      <c r="E22" s="131">
        <f t="shared" si="1"/>
        <v>0</v>
      </c>
      <c r="F22" s="129">
        <f>+'帳票61_06(1)'!IQ21</f>
        <v>0</v>
      </c>
      <c r="G22" s="130">
        <f>+'帳票61_06(1)'!IR21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+'帳票61_06(1)'!IL22</f>
        <v>0</v>
      </c>
      <c r="D23" s="130">
        <f>+'帳票61_06(1)'!IM22</f>
        <v>0</v>
      </c>
      <c r="E23" s="131">
        <f t="shared" si="1"/>
        <v>0</v>
      </c>
      <c r="F23" s="129">
        <f>+'帳票61_06(1)'!IQ22</f>
        <v>0</v>
      </c>
      <c r="G23" s="130">
        <f>+'帳票61_06(1)'!IR22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+'帳票61_06(1)'!IL23</f>
        <v>0</v>
      </c>
      <c r="D24" s="133">
        <f>+'帳票61_06(1)'!IM23</f>
        <v>0</v>
      </c>
      <c r="E24" s="134">
        <f t="shared" si="1"/>
        <v>0</v>
      </c>
      <c r="F24" s="132">
        <f>+'帳票61_06(1)'!IQ23</f>
        <v>0</v>
      </c>
      <c r="G24" s="133">
        <f>+'帳票61_06(1)'!IR23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+'帳票61_06(1)'!IL24</f>
        <v>0</v>
      </c>
      <c r="D25" s="136">
        <f>+'帳票61_06(1)'!IM24</f>
        <v>0</v>
      </c>
      <c r="E25" s="137">
        <f t="shared" si="1"/>
        <v>0</v>
      </c>
      <c r="F25" s="135">
        <f>+'帳票61_06(1)'!IQ24</f>
        <v>0</v>
      </c>
      <c r="G25" s="136">
        <f>+'帳票61_06(1)'!IR24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+'帳票61_06(1)'!IL25</f>
        <v>0</v>
      </c>
      <c r="D26" s="130">
        <f>+'帳票61_06(1)'!IM25</f>
        <v>0</v>
      </c>
      <c r="E26" s="131">
        <f t="shared" si="1"/>
        <v>0</v>
      </c>
      <c r="F26" s="129">
        <f>+'帳票61_06(1)'!IQ25</f>
        <v>0</v>
      </c>
      <c r="G26" s="130">
        <f>+'帳票61_06(1)'!IR25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+'帳票61_06(1)'!IL26</f>
        <v>0</v>
      </c>
      <c r="D27" s="130">
        <f>+'帳票61_06(1)'!IM26</f>
        <v>0</v>
      </c>
      <c r="E27" s="131">
        <f t="shared" si="1"/>
        <v>0</v>
      </c>
      <c r="F27" s="129">
        <f>+'帳票61_06(1)'!IQ26</f>
        <v>0</v>
      </c>
      <c r="G27" s="130">
        <f>+'帳票61_06(1)'!IR26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+'帳票61_06(1)'!IL27</f>
        <v>0</v>
      </c>
      <c r="D28" s="130">
        <f>+'帳票61_06(1)'!IM27</f>
        <v>0</v>
      </c>
      <c r="E28" s="131">
        <f t="shared" si="1"/>
        <v>0</v>
      </c>
      <c r="F28" s="129">
        <f>+'帳票61_06(1)'!IQ27</f>
        <v>0</v>
      </c>
      <c r="G28" s="130">
        <f>+'帳票61_06(1)'!IR27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+'帳票61_06(1)'!IL28</f>
        <v>0</v>
      </c>
      <c r="D29" s="133">
        <f>+'帳票61_06(1)'!IM28</f>
        <v>0</v>
      </c>
      <c r="E29" s="134">
        <f t="shared" si="1"/>
        <v>0</v>
      </c>
      <c r="F29" s="132">
        <f>+'帳票61_06(1)'!IQ28</f>
        <v>0</v>
      </c>
      <c r="G29" s="133">
        <f>+'帳票61_06(1)'!IR28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+'帳票61_06(1)'!IL29</f>
        <v>0</v>
      </c>
      <c r="D30" s="136">
        <f>+'帳票61_06(1)'!IM29</f>
        <v>0</v>
      </c>
      <c r="E30" s="137">
        <f t="shared" si="1"/>
        <v>0</v>
      </c>
      <c r="F30" s="135">
        <f>+'帳票61_06(1)'!IQ29</f>
        <v>0</v>
      </c>
      <c r="G30" s="136">
        <f>+'帳票61_06(1)'!IR29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+'帳票61_06(1)'!IL30</f>
        <v>0</v>
      </c>
      <c r="D31" s="130">
        <f>+'帳票61_06(1)'!IM30</f>
        <v>0</v>
      </c>
      <c r="E31" s="131">
        <f t="shared" si="1"/>
        <v>0</v>
      </c>
      <c r="F31" s="129">
        <f>+'帳票61_06(1)'!IQ30</f>
        <v>0</v>
      </c>
      <c r="G31" s="130">
        <f>+'帳票61_06(1)'!IR30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+'帳票61_06(1)'!IL31</f>
        <v>0</v>
      </c>
      <c r="D32" s="130">
        <f>+'帳票61_06(1)'!IM31</f>
        <v>0</v>
      </c>
      <c r="E32" s="131">
        <f t="shared" si="1"/>
        <v>0</v>
      </c>
      <c r="F32" s="129">
        <f>+'帳票61_06(1)'!IQ31</f>
        <v>0</v>
      </c>
      <c r="G32" s="130">
        <f>+'帳票61_06(1)'!IR31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+'帳票61_06(1)'!IL32</f>
        <v>0</v>
      </c>
      <c r="D33" s="130">
        <f>+'帳票61_06(1)'!IM32</f>
        <v>0</v>
      </c>
      <c r="E33" s="131">
        <f t="shared" si="1"/>
        <v>0</v>
      </c>
      <c r="F33" s="129">
        <f>+'帳票61_06(1)'!IQ32</f>
        <v>0</v>
      </c>
      <c r="G33" s="130">
        <f>+'帳票61_06(1)'!IR32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+'帳票61_06(1)'!IL33</f>
        <v>0</v>
      </c>
      <c r="D34" s="133">
        <f>+'帳票61_06(1)'!IM33</f>
        <v>0</v>
      </c>
      <c r="E34" s="134">
        <f t="shared" si="1"/>
        <v>0</v>
      </c>
      <c r="F34" s="132">
        <f>+'帳票61_06(1)'!IQ33</f>
        <v>0</v>
      </c>
      <c r="G34" s="133">
        <f>+'帳票61_06(1)'!IR33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+'帳票61_06(1)'!IL34</f>
        <v>0</v>
      </c>
      <c r="D35" s="136">
        <f>+'帳票61_06(1)'!IM34</f>
        <v>0</v>
      </c>
      <c r="E35" s="137">
        <f t="shared" si="1"/>
        <v>0</v>
      </c>
      <c r="F35" s="135">
        <f>+'帳票61_06(1)'!IQ34</f>
        <v>0</v>
      </c>
      <c r="G35" s="136">
        <f>+'帳票61_06(1)'!IR34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+'帳票61_06(1)'!IL35</f>
        <v>0</v>
      </c>
      <c r="D36" s="130">
        <f>+'帳票61_06(1)'!IM35</f>
        <v>0</v>
      </c>
      <c r="E36" s="131">
        <f t="shared" si="1"/>
        <v>0</v>
      </c>
      <c r="F36" s="129">
        <f>+'帳票61_06(1)'!IQ35</f>
        <v>0</v>
      </c>
      <c r="G36" s="130">
        <f>+'帳票61_06(1)'!IR35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+'帳票61_06(1)'!IL36</f>
        <v>0</v>
      </c>
      <c r="D37" s="130">
        <f>+'帳票61_06(1)'!IM36</f>
        <v>0</v>
      </c>
      <c r="E37" s="131">
        <f t="shared" si="1"/>
        <v>0</v>
      </c>
      <c r="F37" s="129">
        <f>+'帳票61_06(1)'!IQ36</f>
        <v>0</v>
      </c>
      <c r="G37" s="130">
        <f>+'帳票61_06(1)'!IR36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+'帳票61_06(1)'!IL37</f>
        <v>0</v>
      </c>
      <c r="D38" s="130">
        <f>+'帳票61_06(1)'!IM37</f>
        <v>0</v>
      </c>
      <c r="E38" s="131">
        <f t="shared" si="1"/>
        <v>0</v>
      </c>
      <c r="F38" s="129">
        <f>+'帳票61_06(1)'!IQ37</f>
        <v>0</v>
      </c>
      <c r="G38" s="130">
        <f>+'帳票61_06(1)'!IR37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+'帳票61_06(1)'!IL38</f>
        <v>0</v>
      </c>
      <c r="D39" s="133">
        <f>+'帳票61_06(1)'!IM38</f>
        <v>0</v>
      </c>
      <c r="E39" s="134">
        <f t="shared" si="1"/>
        <v>0</v>
      </c>
      <c r="F39" s="132">
        <f>+'帳票61_06(1)'!IQ38</f>
        <v>0</v>
      </c>
      <c r="G39" s="133">
        <f>+'帳票61_06(1)'!IR38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+'帳票61_06(1)'!IL39</f>
        <v>0</v>
      </c>
      <c r="D40" s="136">
        <f>+'帳票61_06(1)'!IM39</f>
        <v>0</v>
      </c>
      <c r="E40" s="137">
        <f t="shared" si="1"/>
        <v>0</v>
      </c>
      <c r="F40" s="135">
        <f>+'帳票61_06(1)'!IQ39</f>
        <v>0</v>
      </c>
      <c r="G40" s="136">
        <f>+'帳票61_06(1)'!IR39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+'帳票61_06(1)'!IL40</f>
        <v>0</v>
      </c>
      <c r="D41" s="130">
        <f>+'帳票61_06(1)'!IM40</f>
        <v>0</v>
      </c>
      <c r="E41" s="131">
        <f t="shared" si="1"/>
        <v>0</v>
      </c>
      <c r="F41" s="129">
        <f>+'帳票61_06(1)'!IQ40</f>
        <v>0</v>
      </c>
      <c r="G41" s="130">
        <f>+'帳票61_06(1)'!IR40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+'帳票61_06(1)'!IL41</f>
        <v>0</v>
      </c>
      <c r="D42" s="130">
        <f>+'帳票61_06(1)'!IM41</f>
        <v>0</v>
      </c>
      <c r="E42" s="131">
        <f t="shared" si="1"/>
        <v>0</v>
      </c>
      <c r="F42" s="129">
        <f>+'帳票61_06(1)'!IQ41</f>
        <v>0</v>
      </c>
      <c r="G42" s="130">
        <f>+'帳票61_06(1)'!IR41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+'帳票61_06(1)'!IL42</f>
        <v>0</v>
      </c>
      <c r="D43" s="130">
        <f>+'帳票61_06(1)'!IM42</f>
        <v>0</v>
      </c>
      <c r="E43" s="131">
        <f t="shared" si="1"/>
        <v>0</v>
      </c>
      <c r="F43" s="129">
        <f>+'帳票61_06(1)'!IQ42</f>
        <v>0</v>
      </c>
      <c r="G43" s="130">
        <f>+'帳票61_06(1)'!IR42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+'帳票61_06(1)'!IL43</f>
        <v>0</v>
      </c>
      <c r="D44" s="133">
        <f>+'帳票61_06(1)'!IM43</f>
        <v>0</v>
      </c>
      <c r="E44" s="134">
        <f t="shared" si="1"/>
        <v>0</v>
      </c>
      <c r="F44" s="132">
        <f>+'帳票61_06(1)'!IQ43</f>
        <v>0</v>
      </c>
      <c r="G44" s="133">
        <f>+'帳票61_06(1)'!IR43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+'帳票61_06(1)'!IL44</f>
        <v>0</v>
      </c>
      <c r="D45" s="231">
        <f>+'帳票61_06(1)'!IM44</f>
        <v>0</v>
      </c>
      <c r="E45" s="232">
        <f t="shared" si="1"/>
        <v>0</v>
      </c>
      <c r="F45" s="230">
        <f>+'帳票61_06(1)'!IQ44</f>
        <v>0</v>
      </c>
      <c r="G45" s="231">
        <f>+'帳票61_06(1)'!IR44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769138</v>
      </c>
      <c r="D46" s="174">
        <f t="shared" si="4"/>
        <v>18350</v>
      </c>
      <c r="E46" s="175">
        <f t="shared" si="4"/>
        <v>787488</v>
      </c>
      <c r="F46" s="173">
        <f t="shared" si="4"/>
        <v>762709</v>
      </c>
      <c r="G46" s="174">
        <f t="shared" si="4"/>
        <v>3007</v>
      </c>
      <c r="H46" s="175">
        <f t="shared" si="4"/>
        <v>765716</v>
      </c>
      <c r="I46" s="238">
        <f t="shared" si="3"/>
        <v>99.1641291939808</v>
      </c>
      <c r="J46" s="177">
        <f t="shared" si="3"/>
        <v>16.38692098092643</v>
      </c>
      <c r="K46" s="241">
        <f t="shared" si="3"/>
        <v>97.2352594579219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130</v>
      </c>
      <c r="C48" s="156">
        <f aca="true" t="shared" si="6" ref="C48:H48">SUM(C46:C47)</f>
        <v>769138</v>
      </c>
      <c r="D48" s="157">
        <f t="shared" si="6"/>
        <v>18350</v>
      </c>
      <c r="E48" s="158">
        <f t="shared" si="6"/>
        <v>787488</v>
      </c>
      <c r="F48" s="156">
        <f t="shared" si="6"/>
        <v>762709</v>
      </c>
      <c r="G48" s="157">
        <f t="shared" si="6"/>
        <v>3007</v>
      </c>
      <c r="H48" s="158">
        <f t="shared" si="6"/>
        <v>765716</v>
      </c>
      <c r="I48" s="221">
        <f t="shared" si="3"/>
        <v>99.1641291939808</v>
      </c>
      <c r="J48" s="172">
        <f t="shared" si="3"/>
        <v>16.38692098092643</v>
      </c>
      <c r="K48" s="222">
        <f t="shared" si="3"/>
        <v>97.2352594579219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128</v>
      </c>
      <c r="C1" s="13"/>
      <c r="D1" s="13"/>
      <c r="E1" s="13"/>
      <c r="F1" s="13"/>
      <c r="G1" s="13"/>
      <c r="H1" s="13"/>
      <c r="I1" s="3"/>
      <c r="J1" s="3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45" t="s">
        <v>79</v>
      </c>
      <c r="D3" s="347" t="s">
        <v>80</v>
      </c>
      <c r="E3" s="331" t="s">
        <v>81</v>
      </c>
      <c r="F3" s="345" t="s">
        <v>79</v>
      </c>
      <c r="G3" s="347" t="s">
        <v>80</v>
      </c>
      <c r="H3" s="331" t="s">
        <v>81</v>
      </c>
      <c r="I3" s="335" t="s">
        <v>82</v>
      </c>
      <c r="J3" s="337" t="s">
        <v>114</v>
      </c>
      <c r="K3" s="333" t="s">
        <v>81</v>
      </c>
    </row>
    <row r="4" spans="2:11" ht="11.25" customHeight="1" thickBot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+'帳票61_06(2)'!BC4</f>
        <v>0</v>
      </c>
      <c r="D5" s="127">
        <f>+'帳票61_06(2)'!BD4</f>
        <v>0</v>
      </c>
      <c r="E5" s="128">
        <f aca="true" t="shared" si="0" ref="E5:E45">SUM(C5:D5)</f>
        <v>0</v>
      </c>
      <c r="F5" s="126">
        <f>+'帳票61_06(2)'!BH4</f>
        <v>0</v>
      </c>
      <c r="G5" s="127">
        <f>+'帳票61_06(2)'!BI4</f>
        <v>0</v>
      </c>
      <c r="H5" s="128">
        <f aca="true" t="shared" si="1" ref="H5:H45">SUM(F5:G5)</f>
        <v>0</v>
      </c>
      <c r="I5" s="188" t="str">
        <f aca="true" t="shared" si="2" ref="I5:I48">IF(C5=0,"－",(F5/C5)*100)</f>
        <v>－</v>
      </c>
      <c r="J5" s="142" t="str">
        <f aca="true" t="shared" si="3" ref="J5:J48">IF(D5=0,"－",(G5/D5)*100)</f>
        <v>－</v>
      </c>
      <c r="K5" s="189" t="str">
        <f aca="true" t="shared" si="4" ref="K5:K48"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+'帳票61_06(2)'!BC5</f>
        <v>0</v>
      </c>
      <c r="D6" s="130">
        <f>+'帳票61_06(2)'!BD5</f>
        <v>0</v>
      </c>
      <c r="E6" s="131">
        <f t="shared" si="0"/>
        <v>0</v>
      </c>
      <c r="F6" s="129">
        <f>+'帳票61_06(2)'!BH5</f>
        <v>0</v>
      </c>
      <c r="G6" s="130">
        <f>+'帳票61_06(2)'!BI5</f>
        <v>0</v>
      </c>
      <c r="H6" s="131">
        <f t="shared" si="1"/>
        <v>0</v>
      </c>
      <c r="I6" s="190" t="str">
        <f t="shared" si="2"/>
        <v>－</v>
      </c>
      <c r="J6" s="145" t="str">
        <f t="shared" si="3"/>
        <v>－</v>
      </c>
      <c r="K6" s="191" t="str">
        <f t="shared" si="4"/>
        <v>－</v>
      </c>
    </row>
    <row r="7" spans="1:11" ht="13.5">
      <c r="A7" s="17"/>
      <c r="B7" s="75" t="str">
        <f>+'帳票61_06(1)'!B6</f>
        <v>石垣市</v>
      </c>
      <c r="C7" s="129">
        <f>+'帳票61_06(2)'!BC6</f>
        <v>0</v>
      </c>
      <c r="D7" s="130">
        <f>+'帳票61_06(2)'!BD6</f>
        <v>0</v>
      </c>
      <c r="E7" s="131">
        <f t="shared" si="0"/>
        <v>0</v>
      </c>
      <c r="F7" s="129">
        <f>+'帳票61_06(2)'!BH6</f>
        <v>0</v>
      </c>
      <c r="G7" s="130">
        <f>+'帳票61_06(2)'!BI6</f>
        <v>0</v>
      </c>
      <c r="H7" s="131">
        <f t="shared" si="1"/>
        <v>0</v>
      </c>
      <c r="I7" s="190" t="str">
        <f t="shared" si="2"/>
        <v>－</v>
      </c>
      <c r="J7" s="145" t="str">
        <f t="shared" si="3"/>
        <v>－</v>
      </c>
      <c r="K7" s="191" t="str">
        <f t="shared" si="4"/>
        <v>－</v>
      </c>
    </row>
    <row r="8" spans="1:11" ht="13.5">
      <c r="A8" s="17"/>
      <c r="B8" s="75" t="str">
        <f>+'帳票61_06(1)'!B7</f>
        <v>浦添市</v>
      </c>
      <c r="C8" s="129">
        <f>+'帳票61_06(2)'!BC7</f>
        <v>0</v>
      </c>
      <c r="D8" s="130">
        <f>+'帳票61_06(2)'!BD7</f>
        <v>0</v>
      </c>
      <c r="E8" s="131">
        <f t="shared" si="0"/>
        <v>0</v>
      </c>
      <c r="F8" s="129">
        <f>+'帳票61_06(2)'!BH7</f>
        <v>0</v>
      </c>
      <c r="G8" s="130">
        <f>+'帳票61_06(2)'!BI7</f>
        <v>0</v>
      </c>
      <c r="H8" s="131">
        <f t="shared" si="1"/>
        <v>0</v>
      </c>
      <c r="I8" s="190" t="str">
        <f t="shared" si="2"/>
        <v>－</v>
      </c>
      <c r="J8" s="145" t="str">
        <f t="shared" si="3"/>
        <v>－</v>
      </c>
      <c r="K8" s="191" t="str">
        <f t="shared" si="4"/>
        <v>－</v>
      </c>
    </row>
    <row r="9" spans="1:11" ht="13.5">
      <c r="A9" s="17"/>
      <c r="B9" s="76" t="str">
        <f>+'帳票61_06(1)'!B8</f>
        <v>名護市</v>
      </c>
      <c r="C9" s="132">
        <f>+'帳票61_06(2)'!BC8</f>
        <v>0</v>
      </c>
      <c r="D9" s="133">
        <f>+'帳票61_06(2)'!BD8</f>
        <v>0</v>
      </c>
      <c r="E9" s="134">
        <f t="shared" si="0"/>
        <v>0</v>
      </c>
      <c r="F9" s="132">
        <f>+'帳票61_06(2)'!BH8</f>
        <v>0</v>
      </c>
      <c r="G9" s="133">
        <f>+'帳票61_06(2)'!BI8</f>
        <v>0</v>
      </c>
      <c r="H9" s="134">
        <f t="shared" si="1"/>
        <v>0</v>
      </c>
      <c r="I9" s="168" t="str">
        <f t="shared" si="2"/>
        <v>－</v>
      </c>
      <c r="J9" s="148" t="str">
        <f t="shared" si="3"/>
        <v>－</v>
      </c>
      <c r="K9" s="170" t="str">
        <f t="shared" si="4"/>
        <v>－</v>
      </c>
    </row>
    <row r="10" spans="1:11" ht="13.5">
      <c r="A10" s="17"/>
      <c r="B10" s="77" t="str">
        <f>+'帳票61_06(1)'!B9</f>
        <v>糸満市</v>
      </c>
      <c r="C10" s="135">
        <f>+'帳票61_06(2)'!BC9</f>
        <v>0</v>
      </c>
      <c r="D10" s="136">
        <f>+'帳票61_06(2)'!BD9</f>
        <v>0</v>
      </c>
      <c r="E10" s="137">
        <f t="shared" si="0"/>
        <v>0</v>
      </c>
      <c r="F10" s="135">
        <f>+'帳票61_06(2)'!BH9</f>
        <v>0</v>
      </c>
      <c r="G10" s="136">
        <f>+'帳票61_06(2)'!BI9</f>
        <v>0</v>
      </c>
      <c r="H10" s="137">
        <f t="shared" si="1"/>
        <v>0</v>
      </c>
      <c r="I10" s="192" t="str">
        <f t="shared" si="2"/>
        <v>－</v>
      </c>
      <c r="J10" s="151" t="str">
        <f t="shared" si="3"/>
        <v>－</v>
      </c>
      <c r="K10" s="193" t="str">
        <f t="shared" si="4"/>
        <v>－</v>
      </c>
    </row>
    <row r="11" spans="1:11" ht="13.5">
      <c r="A11" s="17"/>
      <c r="B11" s="75" t="str">
        <f>+'帳票61_06(1)'!B10</f>
        <v>沖縄市</v>
      </c>
      <c r="C11" s="129">
        <f>+'帳票61_06(2)'!BC10</f>
        <v>0</v>
      </c>
      <c r="D11" s="130">
        <f>+'帳票61_06(2)'!BD10</f>
        <v>0</v>
      </c>
      <c r="E11" s="131">
        <f t="shared" si="0"/>
        <v>0</v>
      </c>
      <c r="F11" s="129">
        <f>+'帳票61_06(2)'!BH10</f>
        <v>0</v>
      </c>
      <c r="G11" s="130">
        <f>+'帳票61_06(2)'!BI10</f>
        <v>0</v>
      </c>
      <c r="H11" s="131">
        <f t="shared" si="1"/>
        <v>0</v>
      </c>
      <c r="I11" s="190" t="str">
        <f t="shared" si="2"/>
        <v>－</v>
      </c>
      <c r="J11" s="145" t="str">
        <f t="shared" si="3"/>
        <v>－</v>
      </c>
      <c r="K11" s="191" t="str">
        <f t="shared" si="4"/>
        <v>－</v>
      </c>
    </row>
    <row r="12" spans="1:11" ht="13.5">
      <c r="A12" s="17"/>
      <c r="B12" s="75" t="str">
        <f>+'帳票61_06(1)'!B11</f>
        <v>豊見城市</v>
      </c>
      <c r="C12" s="129">
        <f>+'帳票61_06(2)'!BC11</f>
        <v>0</v>
      </c>
      <c r="D12" s="130">
        <f>+'帳票61_06(2)'!BD11</f>
        <v>0</v>
      </c>
      <c r="E12" s="131">
        <f t="shared" si="0"/>
        <v>0</v>
      </c>
      <c r="F12" s="129">
        <f>+'帳票61_06(2)'!BH11</f>
        <v>0</v>
      </c>
      <c r="G12" s="130">
        <f>+'帳票61_06(2)'!BI11</f>
        <v>0</v>
      </c>
      <c r="H12" s="131">
        <f t="shared" si="1"/>
        <v>0</v>
      </c>
      <c r="I12" s="190" t="str">
        <f t="shared" si="2"/>
        <v>－</v>
      </c>
      <c r="J12" s="145" t="str">
        <f t="shared" si="3"/>
        <v>－</v>
      </c>
      <c r="K12" s="191" t="str">
        <f t="shared" si="4"/>
        <v>－</v>
      </c>
    </row>
    <row r="13" spans="1:11" ht="13.5">
      <c r="A13" s="17"/>
      <c r="B13" s="75" t="str">
        <f>+'帳票61_06(1)'!B12</f>
        <v>うるま市</v>
      </c>
      <c r="C13" s="129">
        <f>+'帳票61_06(2)'!BC12</f>
        <v>0</v>
      </c>
      <c r="D13" s="130">
        <f>+'帳票61_06(2)'!BD12</f>
        <v>0</v>
      </c>
      <c r="E13" s="131">
        <f t="shared" si="0"/>
        <v>0</v>
      </c>
      <c r="F13" s="129">
        <f>+'帳票61_06(2)'!BH12</f>
        <v>0</v>
      </c>
      <c r="G13" s="130">
        <f>+'帳票61_06(2)'!BI12</f>
        <v>0</v>
      </c>
      <c r="H13" s="131">
        <f t="shared" si="1"/>
        <v>0</v>
      </c>
      <c r="I13" s="190" t="str">
        <f t="shared" si="2"/>
        <v>－</v>
      </c>
      <c r="J13" s="145" t="str">
        <f t="shared" si="3"/>
        <v>－</v>
      </c>
      <c r="K13" s="191" t="str">
        <f t="shared" si="4"/>
        <v>－</v>
      </c>
    </row>
    <row r="14" spans="1:11" ht="13.5">
      <c r="A14" s="17"/>
      <c r="B14" s="76" t="str">
        <f>+'帳票61_06(1)'!B13</f>
        <v>宮古島市</v>
      </c>
      <c r="C14" s="132">
        <f>+'帳票61_06(2)'!BC13</f>
        <v>0</v>
      </c>
      <c r="D14" s="133">
        <f>+'帳票61_06(2)'!BD13</f>
        <v>0</v>
      </c>
      <c r="E14" s="134">
        <f t="shared" si="0"/>
        <v>0</v>
      </c>
      <c r="F14" s="132">
        <f>+'帳票61_06(2)'!BH13</f>
        <v>0</v>
      </c>
      <c r="G14" s="133">
        <f>+'帳票61_06(2)'!BI13</f>
        <v>0</v>
      </c>
      <c r="H14" s="134">
        <f t="shared" si="1"/>
        <v>0</v>
      </c>
      <c r="I14" s="168" t="str">
        <f t="shared" si="2"/>
        <v>－</v>
      </c>
      <c r="J14" s="148" t="str">
        <f t="shared" si="3"/>
        <v>－</v>
      </c>
      <c r="K14" s="170" t="str">
        <f t="shared" si="4"/>
        <v>－</v>
      </c>
    </row>
    <row r="15" spans="1:11" ht="13.5">
      <c r="A15" s="17"/>
      <c r="B15" s="77" t="str">
        <f>+'帳票61_06(1)'!B14</f>
        <v>南城市</v>
      </c>
      <c r="C15" s="135">
        <f>+'帳票61_06(2)'!BC14</f>
        <v>0</v>
      </c>
      <c r="D15" s="136">
        <f>+'帳票61_06(2)'!BD14</f>
        <v>0</v>
      </c>
      <c r="E15" s="137">
        <f t="shared" si="0"/>
        <v>0</v>
      </c>
      <c r="F15" s="135">
        <f>+'帳票61_06(2)'!BH14</f>
        <v>0</v>
      </c>
      <c r="G15" s="136">
        <f>+'帳票61_06(2)'!BI14</f>
        <v>0</v>
      </c>
      <c r="H15" s="137">
        <f t="shared" si="1"/>
        <v>0</v>
      </c>
      <c r="I15" s="192" t="str">
        <f t="shared" si="2"/>
        <v>－</v>
      </c>
      <c r="J15" s="151" t="str">
        <f t="shared" si="3"/>
        <v>－</v>
      </c>
      <c r="K15" s="193" t="str">
        <f t="shared" si="4"/>
        <v>－</v>
      </c>
    </row>
    <row r="16" spans="1:11" ht="13.5">
      <c r="A16" s="17"/>
      <c r="B16" s="78" t="str">
        <f>+'帳票61_06(1)'!B15</f>
        <v>国頭村</v>
      </c>
      <c r="C16" s="126">
        <f>+'帳票61_06(2)'!BC15</f>
        <v>0</v>
      </c>
      <c r="D16" s="127">
        <f>+'帳票61_06(2)'!BD15</f>
        <v>0</v>
      </c>
      <c r="E16" s="128">
        <f t="shared" si="0"/>
        <v>0</v>
      </c>
      <c r="F16" s="126">
        <f>+'帳票61_06(2)'!BH15</f>
        <v>0</v>
      </c>
      <c r="G16" s="127">
        <f>+'帳票61_06(2)'!BI15</f>
        <v>0</v>
      </c>
      <c r="H16" s="128">
        <f t="shared" si="1"/>
        <v>0</v>
      </c>
      <c r="I16" s="188" t="str">
        <f t="shared" si="2"/>
        <v>－</v>
      </c>
      <c r="J16" s="142" t="str">
        <f t="shared" si="3"/>
        <v>－</v>
      </c>
      <c r="K16" s="189" t="str">
        <f t="shared" si="4"/>
        <v>－</v>
      </c>
    </row>
    <row r="17" spans="1:11" ht="13.5">
      <c r="A17" s="17"/>
      <c r="B17" s="75" t="str">
        <f>+'帳票61_06(1)'!B16</f>
        <v>大宜味村</v>
      </c>
      <c r="C17" s="129">
        <f>+'帳票61_06(2)'!BC16</f>
        <v>0</v>
      </c>
      <c r="D17" s="130">
        <f>+'帳票61_06(2)'!BD16</f>
        <v>0</v>
      </c>
      <c r="E17" s="131">
        <f t="shared" si="0"/>
        <v>0</v>
      </c>
      <c r="F17" s="129">
        <f>+'帳票61_06(2)'!BH16</f>
        <v>0</v>
      </c>
      <c r="G17" s="130">
        <f>+'帳票61_06(2)'!BI16</f>
        <v>0</v>
      </c>
      <c r="H17" s="131">
        <f t="shared" si="1"/>
        <v>0</v>
      </c>
      <c r="I17" s="190" t="str">
        <f t="shared" si="2"/>
        <v>－</v>
      </c>
      <c r="J17" s="145" t="str">
        <f t="shared" si="3"/>
        <v>－</v>
      </c>
      <c r="K17" s="191" t="str">
        <f t="shared" si="4"/>
        <v>－</v>
      </c>
    </row>
    <row r="18" spans="1:11" ht="13.5">
      <c r="A18" s="17"/>
      <c r="B18" s="75" t="str">
        <f>+'帳票61_06(1)'!B17</f>
        <v>東村</v>
      </c>
      <c r="C18" s="129">
        <f>+'帳票61_06(2)'!BC17</f>
        <v>0</v>
      </c>
      <c r="D18" s="130">
        <f>+'帳票61_06(2)'!BD17</f>
        <v>0</v>
      </c>
      <c r="E18" s="131">
        <f t="shared" si="0"/>
        <v>0</v>
      </c>
      <c r="F18" s="129">
        <f>+'帳票61_06(2)'!BH17</f>
        <v>0</v>
      </c>
      <c r="G18" s="130">
        <f>+'帳票61_06(2)'!BI17</f>
        <v>0</v>
      </c>
      <c r="H18" s="131">
        <f t="shared" si="1"/>
        <v>0</v>
      </c>
      <c r="I18" s="190" t="str">
        <f t="shared" si="2"/>
        <v>－</v>
      </c>
      <c r="J18" s="145" t="str">
        <f t="shared" si="3"/>
        <v>－</v>
      </c>
      <c r="K18" s="191" t="str">
        <f t="shared" si="4"/>
        <v>－</v>
      </c>
    </row>
    <row r="19" spans="1:11" ht="13.5">
      <c r="A19" s="17"/>
      <c r="B19" s="76" t="str">
        <f>+'帳票61_06(1)'!B18</f>
        <v>今帰仁村</v>
      </c>
      <c r="C19" s="132">
        <f>+'帳票61_06(2)'!BC18</f>
        <v>0</v>
      </c>
      <c r="D19" s="133">
        <f>+'帳票61_06(2)'!BD18</f>
        <v>0</v>
      </c>
      <c r="E19" s="134">
        <f t="shared" si="0"/>
        <v>0</v>
      </c>
      <c r="F19" s="132">
        <f>+'帳票61_06(2)'!BH18</f>
        <v>0</v>
      </c>
      <c r="G19" s="133">
        <f>+'帳票61_06(2)'!BI18</f>
        <v>0</v>
      </c>
      <c r="H19" s="134">
        <f t="shared" si="1"/>
        <v>0</v>
      </c>
      <c r="I19" s="168" t="str">
        <f t="shared" si="2"/>
        <v>－</v>
      </c>
      <c r="J19" s="148" t="str">
        <f t="shared" si="3"/>
        <v>－</v>
      </c>
      <c r="K19" s="170" t="str">
        <f t="shared" si="4"/>
        <v>－</v>
      </c>
    </row>
    <row r="20" spans="1:11" ht="13.5">
      <c r="A20" s="17"/>
      <c r="B20" s="77" t="str">
        <f>+'帳票61_06(1)'!B19</f>
        <v>本部町</v>
      </c>
      <c r="C20" s="135">
        <f>+'帳票61_06(2)'!BC19</f>
        <v>0</v>
      </c>
      <c r="D20" s="136">
        <f>+'帳票61_06(2)'!BD19</f>
        <v>0</v>
      </c>
      <c r="E20" s="137">
        <f t="shared" si="0"/>
        <v>0</v>
      </c>
      <c r="F20" s="135">
        <f>+'帳票61_06(2)'!BH19</f>
        <v>0</v>
      </c>
      <c r="G20" s="136">
        <f>+'帳票61_06(2)'!BI19</f>
        <v>0</v>
      </c>
      <c r="H20" s="137">
        <f t="shared" si="1"/>
        <v>0</v>
      </c>
      <c r="I20" s="192" t="str">
        <f t="shared" si="2"/>
        <v>－</v>
      </c>
      <c r="J20" s="151" t="str">
        <f t="shared" si="3"/>
        <v>－</v>
      </c>
      <c r="K20" s="193" t="str">
        <f t="shared" si="4"/>
        <v>－</v>
      </c>
    </row>
    <row r="21" spans="1:11" ht="13.5">
      <c r="A21" s="17"/>
      <c r="B21" s="75" t="str">
        <f>+'帳票61_06(1)'!B20</f>
        <v>恩納村</v>
      </c>
      <c r="C21" s="129">
        <f>+'帳票61_06(2)'!BC20</f>
        <v>0</v>
      </c>
      <c r="D21" s="130">
        <f>+'帳票61_06(2)'!BD20</f>
        <v>0</v>
      </c>
      <c r="E21" s="131">
        <f t="shared" si="0"/>
        <v>0</v>
      </c>
      <c r="F21" s="129">
        <f>+'帳票61_06(2)'!BH20</f>
        <v>0</v>
      </c>
      <c r="G21" s="130">
        <f>+'帳票61_06(2)'!BI20</f>
        <v>0</v>
      </c>
      <c r="H21" s="131">
        <f t="shared" si="1"/>
        <v>0</v>
      </c>
      <c r="I21" s="190" t="str">
        <f t="shared" si="2"/>
        <v>－</v>
      </c>
      <c r="J21" s="145" t="str">
        <f t="shared" si="3"/>
        <v>－</v>
      </c>
      <c r="K21" s="191" t="str">
        <f t="shared" si="4"/>
        <v>－</v>
      </c>
    </row>
    <row r="22" spans="1:11" ht="13.5">
      <c r="A22" s="17"/>
      <c r="B22" s="75" t="str">
        <f>+'帳票61_06(1)'!B21</f>
        <v>宜野座村</v>
      </c>
      <c r="C22" s="129">
        <f>+'帳票61_06(2)'!BC21</f>
        <v>0</v>
      </c>
      <c r="D22" s="130">
        <f>+'帳票61_06(2)'!BD21</f>
        <v>0</v>
      </c>
      <c r="E22" s="131">
        <f t="shared" si="0"/>
        <v>0</v>
      </c>
      <c r="F22" s="129">
        <f>+'帳票61_06(2)'!BH21</f>
        <v>0</v>
      </c>
      <c r="G22" s="130">
        <f>+'帳票61_06(2)'!BI21</f>
        <v>0</v>
      </c>
      <c r="H22" s="131">
        <f t="shared" si="1"/>
        <v>0</v>
      </c>
      <c r="I22" s="190" t="str">
        <f t="shared" si="2"/>
        <v>－</v>
      </c>
      <c r="J22" s="145" t="str">
        <f t="shared" si="3"/>
        <v>－</v>
      </c>
      <c r="K22" s="191" t="str">
        <f t="shared" si="4"/>
        <v>－</v>
      </c>
    </row>
    <row r="23" spans="1:11" ht="13.5">
      <c r="A23" s="17"/>
      <c r="B23" s="75" t="str">
        <f>+'帳票61_06(1)'!B22</f>
        <v>金武町</v>
      </c>
      <c r="C23" s="129">
        <f>+'帳票61_06(2)'!BC22</f>
        <v>0</v>
      </c>
      <c r="D23" s="130">
        <f>+'帳票61_06(2)'!BD22</f>
        <v>0</v>
      </c>
      <c r="E23" s="131">
        <f t="shared" si="0"/>
        <v>0</v>
      </c>
      <c r="F23" s="129">
        <f>+'帳票61_06(2)'!BH22</f>
        <v>0</v>
      </c>
      <c r="G23" s="130">
        <f>+'帳票61_06(2)'!BI22</f>
        <v>0</v>
      </c>
      <c r="H23" s="131">
        <f t="shared" si="1"/>
        <v>0</v>
      </c>
      <c r="I23" s="190" t="str">
        <f t="shared" si="2"/>
        <v>－</v>
      </c>
      <c r="J23" s="145" t="str">
        <f t="shared" si="3"/>
        <v>－</v>
      </c>
      <c r="K23" s="191" t="str">
        <f t="shared" si="4"/>
        <v>－</v>
      </c>
    </row>
    <row r="24" spans="1:11" ht="13.5">
      <c r="A24" s="17"/>
      <c r="B24" s="76" t="str">
        <f>+'帳票61_06(1)'!B23</f>
        <v>伊江村</v>
      </c>
      <c r="C24" s="132">
        <f>+'帳票61_06(2)'!BC23</f>
        <v>0</v>
      </c>
      <c r="D24" s="133">
        <f>+'帳票61_06(2)'!BD23</f>
        <v>0</v>
      </c>
      <c r="E24" s="134">
        <f t="shared" si="0"/>
        <v>0</v>
      </c>
      <c r="F24" s="132">
        <f>+'帳票61_06(2)'!BH23</f>
        <v>0</v>
      </c>
      <c r="G24" s="133">
        <f>+'帳票61_06(2)'!BI23</f>
        <v>0</v>
      </c>
      <c r="H24" s="134">
        <f t="shared" si="1"/>
        <v>0</v>
      </c>
      <c r="I24" s="168" t="str">
        <f t="shared" si="2"/>
        <v>－</v>
      </c>
      <c r="J24" s="148" t="str">
        <f t="shared" si="3"/>
        <v>－</v>
      </c>
      <c r="K24" s="170" t="str">
        <f t="shared" si="4"/>
        <v>－</v>
      </c>
    </row>
    <row r="25" spans="1:11" ht="13.5">
      <c r="A25" s="17"/>
      <c r="B25" s="77" t="str">
        <f>+'帳票61_06(1)'!B24</f>
        <v>読谷村</v>
      </c>
      <c r="C25" s="135">
        <f>+'帳票61_06(2)'!BC24</f>
        <v>0</v>
      </c>
      <c r="D25" s="136">
        <f>+'帳票61_06(2)'!BD24</f>
        <v>0</v>
      </c>
      <c r="E25" s="137">
        <f t="shared" si="0"/>
        <v>0</v>
      </c>
      <c r="F25" s="135">
        <f>+'帳票61_06(2)'!BH24</f>
        <v>0</v>
      </c>
      <c r="G25" s="136">
        <f>+'帳票61_06(2)'!BI24</f>
        <v>0</v>
      </c>
      <c r="H25" s="137">
        <f t="shared" si="1"/>
        <v>0</v>
      </c>
      <c r="I25" s="192" t="str">
        <f t="shared" si="2"/>
        <v>－</v>
      </c>
      <c r="J25" s="151" t="str">
        <f t="shared" si="3"/>
        <v>－</v>
      </c>
      <c r="K25" s="193" t="str">
        <f t="shared" si="4"/>
        <v>－</v>
      </c>
    </row>
    <row r="26" spans="1:11" ht="13.5">
      <c r="A26" s="17"/>
      <c r="B26" s="75" t="str">
        <f>+'帳票61_06(1)'!B25</f>
        <v>嘉手納町</v>
      </c>
      <c r="C26" s="129">
        <f>+'帳票61_06(2)'!BC25</f>
        <v>0</v>
      </c>
      <c r="D26" s="130">
        <f>+'帳票61_06(2)'!BD25</f>
        <v>0</v>
      </c>
      <c r="E26" s="131">
        <f t="shared" si="0"/>
        <v>0</v>
      </c>
      <c r="F26" s="129">
        <f>+'帳票61_06(2)'!BH25</f>
        <v>0</v>
      </c>
      <c r="G26" s="130">
        <f>+'帳票61_06(2)'!BI25</f>
        <v>0</v>
      </c>
      <c r="H26" s="131">
        <f t="shared" si="1"/>
        <v>0</v>
      </c>
      <c r="I26" s="190" t="str">
        <f t="shared" si="2"/>
        <v>－</v>
      </c>
      <c r="J26" s="145" t="str">
        <f t="shared" si="3"/>
        <v>－</v>
      </c>
      <c r="K26" s="191" t="str">
        <f t="shared" si="4"/>
        <v>－</v>
      </c>
    </row>
    <row r="27" spans="1:11" ht="13.5">
      <c r="A27" s="17"/>
      <c r="B27" s="75" t="str">
        <f>+'帳票61_06(1)'!B26</f>
        <v>北谷町</v>
      </c>
      <c r="C27" s="129">
        <f>+'帳票61_06(2)'!BC26</f>
        <v>0</v>
      </c>
      <c r="D27" s="130">
        <f>+'帳票61_06(2)'!BD26</f>
        <v>0</v>
      </c>
      <c r="E27" s="131">
        <f t="shared" si="0"/>
        <v>0</v>
      </c>
      <c r="F27" s="129">
        <f>+'帳票61_06(2)'!BH26</f>
        <v>0</v>
      </c>
      <c r="G27" s="130">
        <f>+'帳票61_06(2)'!BI26</f>
        <v>0</v>
      </c>
      <c r="H27" s="131">
        <f t="shared" si="1"/>
        <v>0</v>
      </c>
      <c r="I27" s="190" t="str">
        <f t="shared" si="2"/>
        <v>－</v>
      </c>
      <c r="J27" s="145" t="str">
        <f t="shared" si="3"/>
        <v>－</v>
      </c>
      <c r="K27" s="191" t="str">
        <f t="shared" si="4"/>
        <v>－</v>
      </c>
    </row>
    <row r="28" spans="1:11" ht="13.5">
      <c r="A28" s="17"/>
      <c r="B28" s="75" t="str">
        <f>+'帳票61_06(1)'!B27</f>
        <v>北中城村</v>
      </c>
      <c r="C28" s="129">
        <f>+'帳票61_06(2)'!BC27</f>
        <v>0</v>
      </c>
      <c r="D28" s="130">
        <f>+'帳票61_06(2)'!BD27</f>
        <v>0</v>
      </c>
      <c r="E28" s="131">
        <f t="shared" si="0"/>
        <v>0</v>
      </c>
      <c r="F28" s="129">
        <f>+'帳票61_06(2)'!BH27</f>
        <v>0</v>
      </c>
      <c r="G28" s="130">
        <f>+'帳票61_06(2)'!BI27</f>
        <v>0</v>
      </c>
      <c r="H28" s="131">
        <f t="shared" si="1"/>
        <v>0</v>
      </c>
      <c r="I28" s="190" t="str">
        <f t="shared" si="2"/>
        <v>－</v>
      </c>
      <c r="J28" s="145" t="str">
        <f t="shared" si="3"/>
        <v>－</v>
      </c>
      <c r="K28" s="191" t="str">
        <f t="shared" si="4"/>
        <v>－</v>
      </c>
    </row>
    <row r="29" spans="1:11" ht="13.5">
      <c r="A29" s="17"/>
      <c r="B29" s="76" t="str">
        <f>+'帳票61_06(1)'!B28</f>
        <v>中城村</v>
      </c>
      <c r="C29" s="132">
        <f>+'帳票61_06(2)'!BC28</f>
        <v>0</v>
      </c>
      <c r="D29" s="133">
        <f>+'帳票61_06(2)'!BD28</f>
        <v>0</v>
      </c>
      <c r="E29" s="134">
        <f t="shared" si="0"/>
        <v>0</v>
      </c>
      <c r="F29" s="132">
        <f>+'帳票61_06(2)'!BH28</f>
        <v>0</v>
      </c>
      <c r="G29" s="133">
        <f>+'帳票61_06(2)'!BI28</f>
        <v>0</v>
      </c>
      <c r="H29" s="134">
        <f t="shared" si="1"/>
        <v>0</v>
      </c>
      <c r="I29" s="168" t="str">
        <f t="shared" si="2"/>
        <v>－</v>
      </c>
      <c r="J29" s="148" t="str">
        <f t="shared" si="3"/>
        <v>－</v>
      </c>
      <c r="K29" s="170" t="str">
        <f t="shared" si="4"/>
        <v>－</v>
      </c>
    </row>
    <row r="30" spans="1:11" ht="13.5">
      <c r="A30" s="17"/>
      <c r="B30" s="77" t="str">
        <f>+'帳票61_06(1)'!B29</f>
        <v>西原町</v>
      </c>
      <c r="C30" s="135">
        <f>+'帳票61_06(2)'!BC29</f>
        <v>0</v>
      </c>
      <c r="D30" s="136">
        <f>+'帳票61_06(2)'!BD29</f>
        <v>0</v>
      </c>
      <c r="E30" s="137">
        <f t="shared" si="0"/>
        <v>0</v>
      </c>
      <c r="F30" s="135">
        <f>+'帳票61_06(2)'!BH29</f>
        <v>0</v>
      </c>
      <c r="G30" s="136">
        <f>+'帳票61_06(2)'!BI29</f>
        <v>0</v>
      </c>
      <c r="H30" s="137">
        <f t="shared" si="1"/>
        <v>0</v>
      </c>
      <c r="I30" s="192" t="str">
        <f t="shared" si="2"/>
        <v>－</v>
      </c>
      <c r="J30" s="151" t="str">
        <f t="shared" si="3"/>
        <v>－</v>
      </c>
      <c r="K30" s="193" t="str">
        <f t="shared" si="4"/>
        <v>－</v>
      </c>
    </row>
    <row r="31" spans="1:11" ht="13.5">
      <c r="A31" s="17"/>
      <c r="B31" s="75" t="str">
        <f>+'帳票61_06(1)'!B30</f>
        <v>与那原町</v>
      </c>
      <c r="C31" s="129">
        <f>+'帳票61_06(2)'!BC30</f>
        <v>0</v>
      </c>
      <c r="D31" s="130">
        <f>+'帳票61_06(2)'!BD30</f>
        <v>0</v>
      </c>
      <c r="E31" s="131">
        <f t="shared" si="0"/>
        <v>0</v>
      </c>
      <c r="F31" s="129">
        <f>+'帳票61_06(2)'!BH30</f>
        <v>0</v>
      </c>
      <c r="G31" s="130">
        <f>+'帳票61_06(2)'!BI30</f>
        <v>0</v>
      </c>
      <c r="H31" s="131">
        <f t="shared" si="1"/>
        <v>0</v>
      </c>
      <c r="I31" s="190" t="str">
        <f t="shared" si="2"/>
        <v>－</v>
      </c>
      <c r="J31" s="145" t="str">
        <f t="shared" si="3"/>
        <v>－</v>
      </c>
      <c r="K31" s="191" t="str">
        <f t="shared" si="4"/>
        <v>－</v>
      </c>
    </row>
    <row r="32" spans="1:11" ht="13.5">
      <c r="A32" s="17"/>
      <c r="B32" s="75" t="str">
        <f>+'帳票61_06(1)'!B31</f>
        <v>南風原町</v>
      </c>
      <c r="C32" s="129">
        <f>+'帳票61_06(2)'!BC31</f>
        <v>0</v>
      </c>
      <c r="D32" s="130">
        <f>+'帳票61_06(2)'!BD31</f>
        <v>0</v>
      </c>
      <c r="E32" s="131">
        <f t="shared" si="0"/>
        <v>0</v>
      </c>
      <c r="F32" s="129">
        <f>+'帳票61_06(2)'!BH31</f>
        <v>0</v>
      </c>
      <c r="G32" s="130">
        <f>+'帳票61_06(2)'!BI31</f>
        <v>0</v>
      </c>
      <c r="H32" s="131">
        <f t="shared" si="1"/>
        <v>0</v>
      </c>
      <c r="I32" s="190" t="str">
        <f t="shared" si="2"/>
        <v>－</v>
      </c>
      <c r="J32" s="145" t="str">
        <f t="shared" si="3"/>
        <v>－</v>
      </c>
      <c r="K32" s="191" t="str">
        <f t="shared" si="4"/>
        <v>－</v>
      </c>
    </row>
    <row r="33" spans="1:11" ht="13.5">
      <c r="A33" s="17"/>
      <c r="B33" s="75" t="str">
        <f>+'帳票61_06(1)'!B32</f>
        <v>渡嘉敷村</v>
      </c>
      <c r="C33" s="129">
        <f>+'帳票61_06(2)'!BC32</f>
        <v>0</v>
      </c>
      <c r="D33" s="130">
        <f>+'帳票61_06(2)'!BD32</f>
        <v>0</v>
      </c>
      <c r="E33" s="131">
        <f t="shared" si="0"/>
        <v>0</v>
      </c>
      <c r="F33" s="129">
        <f>+'帳票61_06(2)'!BH32</f>
        <v>0</v>
      </c>
      <c r="G33" s="130">
        <f>+'帳票61_06(2)'!BI32</f>
        <v>0</v>
      </c>
      <c r="H33" s="131">
        <f t="shared" si="1"/>
        <v>0</v>
      </c>
      <c r="I33" s="190" t="str">
        <f t="shared" si="2"/>
        <v>－</v>
      </c>
      <c r="J33" s="145" t="str">
        <f t="shared" si="3"/>
        <v>－</v>
      </c>
      <c r="K33" s="191" t="str">
        <f t="shared" si="4"/>
        <v>－</v>
      </c>
    </row>
    <row r="34" spans="1:11" ht="13.5">
      <c r="A34" s="17"/>
      <c r="B34" s="76" t="str">
        <f>+'帳票61_06(1)'!B33</f>
        <v>座間味村</v>
      </c>
      <c r="C34" s="132">
        <f>+'帳票61_06(2)'!BC33</f>
        <v>0</v>
      </c>
      <c r="D34" s="133">
        <f>+'帳票61_06(2)'!BD33</f>
        <v>0</v>
      </c>
      <c r="E34" s="134">
        <f t="shared" si="0"/>
        <v>0</v>
      </c>
      <c r="F34" s="132">
        <f>+'帳票61_06(2)'!BH33</f>
        <v>0</v>
      </c>
      <c r="G34" s="133">
        <f>+'帳票61_06(2)'!BI33</f>
        <v>0</v>
      </c>
      <c r="H34" s="134">
        <f t="shared" si="1"/>
        <v>0</v>
      </c>
      <c r="I34" s="168" t="str">
        <f t="shared" si="2"/>
        <v>－</v>
      </c>
      <c r="J34" s="148" t="str">
        <f t="shared" si="3"/>
        <v>－</v>
      </c>
      <c r="K34" s="170" t="str">
        <f t="shared" si="4"/>
        <v>－</v>
      </c>
    </row>
    <row r="35" spans="1:11" ht="13.5">
      <c r="A35" s="17"/>
      <c r="B35" s="77" t="str">
        <f>+'帳票61_06(1)'!B34</f>
        <v>粟国村</v>
      </c>
      <c r="C35" s="135">
        <f>+'帳票61_06(2)'!BC34</f>
        <v>0</v>
      </c>
      <c r="D35" s="136">
        <f>+'帳票61_06(2)'!BD34</f>
        <v>0</v>
      </c>
      <c r="E35" s="137">
        <f t="shared" si="0"/>
        <v>0</v>
      </c>
      <c r="F35" s="135">
        <f>+'帳票61_06(2)'!BH34</f>
        <v>0</v>
      </c>
      <c r="G35" s="136">
        <f>+'帳票61_06(2)'!BI34</f>
        <v>0</v>
      </c>
      <c r="H35" s="137">
        <f t="shared" si="1"/>
        <v>0</v>
      </c>
      <c r="I35" s="192" t="str">
        <f t="shared" si="2"/>
        <v>－</v>
      </c>
      <c r="J35" s="151" t="str">
        <f t="shared" si="3"/>
        <v>－</v>
      </c>
      <c r="K35" s="193" t="str">
        <f t="shared" si="4"/>
        <v>－</v>
      </c>
    </row>
    <row r="36" spans="1:11" ht="13.5">
      <c r="A36" s="17"/>
      <c r="B36" s="75" t="str">
        <f>+'帳票61_06(1)'!B35</f>
        <v>渡名喜村</v>
      </c>
      <c r="C36" s="129">
        <f>+'帳票61_06(2)'!BC35</f>
        <v>0</v>
      </c>
      <c r="D36" s="130">
        <f>+'帳票61_06(2)'!BD35</f>
        <v>0</v>
      </c>
      <c r="E36" s="131">
        <f t="shared" si="0"/>
        <v>0</v>
      </c>
      <c r="F36" s="129">
        <f>+'帳票61_06(2)'!BH35</f>
        <v>0</v>
      </c>
      <c r="G36" s="130">
        <f>+'帳票61_06(2)'!BI35</f>
        <v>0</v>
      </c>
      <c r="H36" s="131">
        <f t="shared" si="1"/>
        <v>0</v>
      </c>
      <c r="I36" s="190" t="str">
        <f t="shared" si="2"/>
        <v>－</v>
      </c>
      <c r="J36" s="145" t="str">
        <f t="shared" si="3"/>
        <v>－</v>
      </c>
      <c r="K36" s="191" t="str">
        <f t="shared" si="4"/>
        <v>－</v>
      </c>
    </row>
    <row r="37" spans="1:11" ht="13.5">
      <c r="A37" s="17"/>
      <c r="B37" s="75" t="str">
        <f>+'帳票61_06(1)'!B36</f>
        <v>南大東村</v>
      </c>
      <c r="C37" s="129">
        <f>+'帳票61_06(2)'!BC36</f>
        <v>0</v>
      </c>
      <c r="D37" s="130">
        <f>+'帳票61_06(2)'!BD36</f>
        <v>0</v>
      </c>
      <c r="E37" s="131">
        <f t="shared" si="0"/>
        <v>0</v>
      </c>
      <c r="F37" s="129">
        <f>+'帳票61_06(2)'!BH36</f>
        <v>0</v>
      </c>
      <c r="G37" s="130">
        <f>+'帳票61_06(2)'!BI36</f>
        <v>0</v>
      </c>
      <c r="H37" s="131">
        <f t="shared" si="1"/>
        <v>0</v>
      </c>
      <c r="I37" s="190" t="str">
        <f t="shared" si="2"/>
        <v>－</v>
      </c>
      <c r="J37" s="145" t="str">
        <f t="shared" si="3"/>
        <v>－</v>
      </c>
      <c r="K37" s="191" t="str">
        <f t="shared" si="4"/>
        <v>－</v>
      </c>
    </row>
    <row r="38" spans="1:11" ht="13.5">
      <c r="A38" s="17"/>
      <c r="B38" s="75" t="str">
        <f>+'帳票61_06(1)'!B37</f>
        <v>北大東村</v>
      </c>
      <c r="C38" s="129">
        <f>+'帳票61_06(2)'!BC37</f>
        <v>0</v>
      </c>
      <c r="D38" s="130">
        <f>+'帳票61_06(2)'!BD37</f>
        <v>0</v>
      </c>
      <c r="E38" s="131">
        <f t="shared" si="0"/>
        <v>0</v>
      </c>
      <c r="F38" s="129">
        <f>+'帳票61_06(2)'!BH37</f>
        <v>0</v>
      </c>
      <c r="G38" s="130">
        <f>+'帳票61_06(2)'!BI37</f>
        <v>0</v>
      </c>
      <c r="H38" s="131">
        <f t="shared" si="1"/>
        <v>0</v>
      </c>
      <c r="I38" s="190" t="str">
        <f t="shared" si="2"/>
        <v>－</v>
      </c>
      <c r="J38" s="145" t="str">
        <f t="shared" si="3"/>
        <v>－</v>
      </c>
      <c r="K38" s="191" t="str">
        <f t="shared" si="4"/>
        <v>－</v>
      </c>
    </row>
    <row r="39" spans="1:11" ht="13.5">
      <c r="A39" s="17"/>
      <c r="B39" s="76" t="str">
        <f>+'帳票61_06(1)'!B38</f>
        <v>伊平屋村</v>
      </c>
      <c r="C39" s="132">
        <f>+'帳票61_06(2)'!BC38</f>
        <v>2920</v>
      </c>
      <c r="D39" s="133">
        <f>+'帳票61_06(2)'!BD38</f>
        <v>0</v>
      </c>
      <c r="E39" s="134">
        <f t="shared" si="0"/>
        <v>2920</v>
      </c>
      <c r="F39" s="132">
        <f>+'帳票61_06(2)'!BH38</f>
        <v>2920</v>
      </c>
      <c r="G39" s="133">
        <f>+'帳票61_06(2)'!BI38</f>
        <v>0</v>
      </c>
      <c r="H39" s="134">
        <f t="shared" si="1"/>
        <v>2920</v>
      </c>
      <c r="I39" s="168">
        <f t="shared" si="2"/>
        <v>100</v>
      </c>
      <c r="J39" s="148" t="str">
        <f t="shared" si="3"/>
        <v>－</v>
      </c>
      <c r="K39" s="170">
        <f t="shared" si="4"/>
        <v>100</v>
      </c>
    </row>
    <row r="40" spans="1:11" ht="13.5">
      <c r="A40" s="17"/>
      <c r="B40" s="77" t="str">
        <f>+'帳票61_06(1)'!B39</f>
        <v>伊是名村</v>
      </c>
      <c r="C40" s="135">
        <f>+'帳票61_06(2)'!BC39</f>
        <v>3780</v>
      </c>
      <c r="D40" s="136">
        <f>+'帳票61_06(2)'!BD39</f>
        <v>0</v>
      </c>
      <c r="E40" s="137">
        <f t="shared" si="0"/>
        <v>3780</v>
      </c>
      <c r="F40" s="135">
        <f>+'帳票61_06(2)'!BH39</f>
        <v>3780</v>
      </c>
      <c r="G40" s="136">
        <f>+'帳票61_06(2)'!BI39</f>
        <v>0</v>
      </c>
      <c r="H40" s="137">
        <f t="shared" si="1"/>
        <v>3780</v>
      </c>
      <c r="I40" s="192">
        <f t="shared" si="2"/>
        <v>100</v>
      </c>
      <c r="J40" s="151" t="str">
        <f t="shared" si="3"/>
        <v>－</v>
      </c>
      <c r="K40" s="193">
        <f t="shared" si="4"/>
        <v>100</v>
      </c>
    </row>
    <row r="41" spans="1:11" ht="13.5">
      <c r="A41" s="17"/>
      <c r="B41" s="75" t="str">
        <f>+'帳票61_06(1)'!B40</f>
        <v>久米島町</v>
      </c>
      <c r="C41" s="129">
        <f>+'帳票61_06(2)'!BC40</f>
        <v>0</v>
      </c>
      <c r="D41" s="130">
        <f>+'帳票61_06(2)'!BD40</f>
        <v>0</v>
      </c>
      <c r="E41" s="131">
        <f t="shared" si="0"/>
        <v>0</v>
      </c>
      <c r="F41" s="129">
        <f>+'帳票61_06(2)'!BH40</f>
        <v>0</v>
      </c>
      <c r="G41" s="130">
        <f>+'帳票61_06(2)'!BI40</f>
        <v>0</v>
      </c>
      <c r="H41" s="131">
        <f t="shared" si="1"/>
        <v>0</v>
      </c>
      <c r="I41" s="190" t="str">
        <f t="shared" si="2"/>
        <v>－</v>
      </c>
      <c r="J41" s="145" t="str">
        <f t="shared" si="3"/>
        <v>－</v>
      </c>
      <c r="K41" s="191" t="str">
        <f t="shared" si="4"/>
        <v>－</v>
      </c>
    </row>
    <row r="42" spans="1:11" ht="13.5">
      <c r="A42" s="17"/>
      <c r="B42" s="75" t="str">
        <f>+'帳票61_06(1)'!B41</f>
        <v>八重瀬町</v>
      </c>
      <c r="C42" s="129">
        <f>+'帳票61_06(2)'!BC41</f>
        <v>0</v>
      </c>
      <c r="D42" s="130">
        <f>+'帳票61_06(2)'!BD41</f>
        <v>0</v>
      </c>
      <c r="E42" s="131">
        <f t="shared" si="0"/>
        <v>0</v>
      </c>
      <c r="F42" s="129">
        <f>+'帳票61_06(2)'!BH41</f>
        <v>0</v>
      </c>
      <c r="G42" s="130">
        <f>+'帳票61_06(2)'!BI41</f>
        <v>0</v>
      </c>
      <c r="H42" s="131">
        <f t="shared" si="1"/>
        <v>0</v>
      </c>
      <c r="I42" s="190" t="str">
        <f t="shared" si="2"/>
        <v>－</v>
      </c>
      <c r="J42" s="145" t="str">
        <f t="shared" si="3"/>
        <v>－</v>
      </c>
      <c r="K42" s="191" t="str">
        <f t="shared" si="4"/>
        <v>－</v>
      </c>
    </row>
    <row r="43" spans="1:11" ht="13.5">
      <c r="A43" s="17"/>
      <c r="B43" s="75" t="str">
        <f>+'帳票61_06(1)'!B42</f>
        <v>多良間村</v>
      </c>
      <c r="C43" s="129">
        <f>+'帳票61_06(2)'!BC42</f>
        <v>0</v>
      </c>
      <c r="D43" s="130">
        <f>+'帳票61_06(2)'!BD42</f>
        <v>0</v>
      </c>
      <c r="E43" s="131">
        <f t="shared" si="0"/>
        <v>0</v>
      </c>
      <c r="F43" s="129">
        <f>+'帳票61_06(2)'!BH42</f>
        <v>0</v>
      </c>
      <c r="G43" s="130">
        <f>+'帳票61_06(2)'!BI42</f>
        <v>0</v>
      </c>
      <c r="H43" s="131">
        <f t="shared" si="1"/>
        <v>0</v>
      </c>
      <c r="I43" s="190" t="str">
        <f t="shared" si="2"/>
        <v>－</v>
      </c>
      <c r="J43" s="145" t="str">
        <f t="shared" si="3"/>
        <v>－</v>
      </c>
      <c r="K43" s="191" t="str">
        <f t="shared" si="4"/>
        <v>－</v>
      </c>
    </row>
    <row r="44" spans="1:11" ht="13.5">
      <c r="A44" s="17"/>
      <c r="B44" s="76" t="str">
        <f>+'帳票61_06(1)'!B43</f>
        <v>竹富町</v>
      </c>
      <c r="C44" s="132">
        <f>+'帳票61_06(2)'!BC43</f>
        <v>0</v>
      </c>
      <c r="D44" s="133">
        <f>+'帳票61_06(2)'!BD43</f>
        <v>0</v>
      </c>
      <c r="E44" s="134">
        <f t="shared" si="0"/>
        <v>0</v>
      </c>
      <c r="F44" s="132">
        <f>+'帳票61_06(2)'!BH43</f>
        <v>0</v>
      </c>
      <c r="G44" s="133">
        <f>+'帳票61_06(2)'!BI43</f>
        <v>0</v>
      </c>
      <c r="H44" s="134">
        <f t="shared" si="1"/>
        <v>0</v>
      </c>
      <c r="I44" s="168" t="str">
        <f t="shared" si="2"/>
        <v>－</v>
      </c>
      <c r="J44" s="148" t="str">
        <f t="shared" si="3"/>
        <v>－</v>
      </c>
      <c r="K44" s="170" t="str">
        <f t="shared" si="4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+'帳票61_06(2)'!BC44</f>
        <v>0</v>
      </c>
      <c r="D45" s="231">
        <f>+'帳票61_06(2)'!BD44</f>
        <v>0</v>
      </c>
      <c r="E45" s="232">
        <f t="shared" si="0"/>
        <v>0</v>
      </c>
      <c r="F45" s="230">
        <f>+'帳票61_06(2)'!BH44</f>
        <v>0</v>
      </c>
      <c r="G45" s="231">
        <f>+'帳票61_06(2)'!BI44</f>
        <v>0</v>
      </c>
      <c r="H45" s="232">
        <f t="shared" si="1"/>
        <v>0</v>
      </c>
      <c r="I45" s="246" t="str">
        <f t="shared" si="2"/>
        <v>－</v>
      </c>
      <c r="J45" s="234" t="str">
        <f t="shared" si="3"/>
        <v>－</v>
      </c>
      <c r="K45" s="247" t="str">
        <f t="shared" si="4"/>
        <v>－</v>
      </c>
    </row>
    <row r="46" spans="1:11" ht="14.25" thickTop="1">
      <c r="A46" s="21"/>
      <c r="B46" s="79" t="s">
        <v>65</v>
      </c>
      <c r="C46" s="173">
        <f aca="true" t="shared" si="5" ref="C46:H46">SUM(C5:C15)</f>
        <v>0</v>
      </c>
      <c r="D46" s="174">
        <f t="shared" si="5"/>
        <v>0</v>
      </c>
      <c r="E46" s="175">
        <f t="shared" si="5"/>
        <v>0</v>
      </c>
      <c r="F46" s="173">
        <f t="shared" si="5"/>
        <v>0</v>
      </c>
      <c r="G46" s="174">
        <f t="shared" si="5"/>
        <v>0</v>
      </c>
      <c r="H46" s="175">
        <f t="shared" si="5"/>
        <v>0</v>
      </c>
      <c r="I46" s="238" t="str">
        <f t="shared" si="2"/>
        <v>－</v>
      </c>
      <c r="J46" s="177" t="str">
        <f t="shared" si="3"/>
        <v>－</v>
      </c>
      <c r="K46" s="241" t="str">
        <f t="shared" si="4"/>
        <v>－</v>
      </c>
    </row>
    <row r="47" spans="1:11" ht="14.25" thickBot="1">
      <c r="A47" s="21"/>
      <c r="B47" s="80" t="s">
        <v>66</v>
      </c>
      <c r="C47" s="138">
        <f aca="true" t="shared" si="6" ref="C47:H47">SUM(C16:C45)</f>
        <v>6700</v>
      </c>
      <c r="D47" s="139">
        <f t="shared" si="6"/>
        <v>0</v>
      </c>
      <c r="E47" s="140">
        <f t="shared" si="6"/>
        <v>6700</v>
      </c>
      <c r="F47" s="138">
        <f t="shared" si="6"/>
        <v>6700</v>
      </c>
      <c r="G47" s="139">
        <f t="shared" si="6"/>
        <v>0</v>
      </c>
      <c r="H47" s="140">
        <f t="shared" si="6"/>
        <v>6700</v>
      </c>
      <c r="I47" s="194">
        <f t="shared" si="2"/>
        <v>100</v>
      </c>
      <c r="J47" s="167" t="str">
        <f t="shared" si="3"/>
        <v>－</v>
      </c>
      <c r="K47" s="195">
        <f t="shared" si="4"/>
        <v>100</v>
      </c>
    </row>
    <row r="48" spans="2:11" ht="14.25" thickBot="1">
      <c r="B48" s="82" t="s">
        <v>130</v>
      </c>
      <c r="C48" s="156">
        <f aca="true" t="shared" si="7" ref="C48:H48">SUM(C46:C47)</f>
        <v>6700</v>
      </c>
      <c r="D48" s="157">
        <f t="shared" si="7"/>
        <v>0</v>
      </c>
      <c r="E48" s="158">
        <f t="shared" si="7"/>
        <v>6700</v>
      </c>
      <c r="F48" s="156">
        <f t="shared" si="7"/>
        <v>6700</v>
      </c>
      <c r="G48" s="157">
        <f t="shared" si="7"/>
        <v>0</v>
      </c>
      <c r="H48" s="158">
        <f t="shared" si="7"/>
        <v>6700</v>
      </c>
      <c r="I48" s="221">
        <f t="shared" si="2"/>
        <v>100</v>
      </c>
      <c r="J48" s="172" t="str">
        <f t="shared" si="3"/>
        <v>－</v>
      </c>
      <c r="K48" s="222">
        <f t="shared" si="4"/>
        <v>100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>
    <tabColor indexed="43"/>
  </sheetPr>
  <dimension ref="A1:K44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10.125" style="14" bestFit="1" customWidth="1"/>
    <col min="4" max="4" width="11.37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82" customFormat="1" ht="13.5" customHeight="1" thickBot="1">
      <c r="B1" s="183" t="s">
        <v>61</v>
      </c>
      <c r="C1" s="184"/>
      <c r="D1" s="184"/>
      <c r="E1" s="184"/>
      <c r="F1" s="184"/>
      <c r="G1" s="184"/>
      <c r="H1" s="184"/>
      <c r="I1" s="185"/>
      <c r="J1" s="185"/>
      <c r="K1" s="186" t="s">
        <v>48</v>
      </c>
    </row>
    <row r="2" spans="2:11" s="180" customFormat="1" ht="15" customHeight="1">
      <c r="B2" s="181"/>
      <c r="C2" s="357" t="s">
        <v>8</v>
      </c>
      <c r="D2" s="358"/>
      <c r="E2" s="359"/>
      <c r="F2" s="357" t="s">
        <v>9</v>
      </c>
      <c r="G2" s="358"/>
      <c r="H2" s="359"/>
      <c r="I2" s="360" t="s">
        <v>10</v>
      </c>
      <c r="J2" s="361"/>
      <c r="K2" s="362"/>
    </row>
    <row r="3" spans="2:11" ht="12" customHeight="1" thickBot="1">
      <c r="B3" s="16" t="s">
        <v>11</v>
      </c>
      <c r="C3" s="346" t="s">
        <v>1</v>
      </c>
      <c r="D3" s="348" t="s">
        <v>3</v>
      </c>
      <c r="E3" s="332" t="s">
        <v>0</v>
      </c>
      <c r="F3" s="346" t="s">
        <v>1</v>
      </c>
      <c r="G3" s="348" t="s">
        <v>3</v>
      </c>
      <c r="H3" s="332" t="s">
        <v>0</v>
      </c>
      <c r="I3" s="336" t="s">
        <v>4</v>
      </c>
      <c r="J3" s="338" t="s">
        <v>114</v>
      </c>
      <c r="K3" s="334" t="s">
        <v>0</v>
      </c>
    </row>
    <row r="4" spans="2:11" ht="11.25" customHeight="1" thickBot="1" thickTop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+'帳票61_06(2)'!CD4</f>
        <v>7019639</v>
      </c>
      <c r="D5" s="127">
        <f>+'帳票61_06(2)'!CE4</f>
        <v>2699320</v>
      </c>
      <c r="E5" s="128">
        <f>SUM(C5:D5)</f>
        <v>9718959</v>
      </c>
      <c r="F5" s="86">
        <f>+'帳票61_06(2)'!CI4</f>
        <v>6366001</v>
      </c>
      <c r="G5" s="87">
        <f>+'帳票61_06(2)'!CJ4</f>
        <v>191761</v>
      </c>
      <c r="H5" s="128">
        <f>SUM(F5:G5)</f>
        <v>6557762</v>
      </c>
      <c r="I5" s="188">
        <f>IF(C5=0,"－",(F5/C5)*100)</f>
        <v>90.68843853651164</v>
      </c>
      <c r="J5" s="142">
        <f aca="true" t="shared" si="0" ref="J5:K36">IF(D5=0,"－",(G5/D5)*100)</f>
        <v>7.104048427011247</v>
      </c>
      <c r="K5" s="189">
        <f>IF(E5=0,"－",(H5/E5)*100)</f>
        <v>67.47391361564546</v>
      </c>
    </row>
    <row r="6" spans="1:11" ht="13.5">
      <c r="A6" s="17"/>
      <c r="B6" s="75" t="str">
        <f>+'帳票61_06(1)'!B5</f>
        <v>宜野湾市</v>
      </c>
      <c r="C6" s="129">
        <f>+'帳票61_06(2)'!CD5</f>
        <v>2006195</v>
      </c>
      <c r="D6" s="130">
        <f>+'帳票61_06(2)'!CE5</f>
        <v>573965</v>
      </c>
      <c r="E6" s="131">
        <f aca="true" t="shared" si="1" ref="E6:E45">SUM(C6:D6)</f>
        <v>2580160</v>
      </c>
      <c r="F6" s="89">
        <f>+'帳票61_06(2)'!CI5</f>
        <v>1835107</v>
      </c>
      <c r="G6" s="90">
        <f>+'帳票61_06(2)'!CJ5</f>
        <v>60090</v>
      </c>
      <c r="H6" s="131">
        <f aca="true" t="shared" si="2" ref="H6:H45">SUM(F6:G6)</f>
        <v>1895197</v>
      </c>
      <c r="I6" s="190">
        <f aca="true" t="shared" si="3" ref="I6:K48">IF(C6=0,"－",(F6/C6)*100)</f>
        <v>91.47201543219876</v>
      </c>
      <c r="J6" s="145">
        <f t="shared" si="0"/>
        <v>10.469279485682925</v>
      </c>
      <c r="K6" s="191">
        <f t="shared" si="0"/>
        <v>73.45269285625697</v>
      </c>
    </row>
    <row r="7" spans="1:11" ht="13.5">
      <c r="A7" s="17"/>
      <c r="B7" s="75" t="str">
        <f>+'帳票61_06(1)'!B6</f>
        <v>石垣市</v>
      </c>
      <c r="C7" s="129">
        <f>+'帳票61_06(2)'!CD6</f>
        <v>1162305</v>
      </c>
      <c r="D7" s="130">
        <f>+'帳票61_06(2)'!CE6</f>
        <v>380292</v>
      </c>
      <c r="E7" s="131">
        <f t="shared" si="1"/>
        <v>1542597</v>
      </c>
      <c r="F7" s="89">
        <f>+'帳票61_06(2)'!CI6</f>
        <v>1066807</v>
      </c>
      <c r="G7" s="90">
        <f>+'帳票61_06(2)'!CJ6</f>
        <v>74646</v>
      </c>
      <c r="H7" s="131">
        <f t="shared" si="2"/>
        <v>1141453</v>
      </c>
      <c r="I7" s="190">
        <f t="shared" si="3"/>
        <v>91.78374006822649</v>
      </c>
      <c r="J7" s="145">
        <f t="shared" si="0"/>
        <v>19.628601180145782</v>
      </c>
      <c r="K7" s="191">
        <f t="shared" si="0"/>
        <v>73.9955412852482</v>
      </c>
    </row>
    <row r="8" spans="1:11" ht="13.5">
      <c r="A8" s="17"/>
      <c r="B8" s="75" t="str">
        <f>+'帳票61_06(1)'!B7</f>
        <v>浦添市</v>
      </c>
      <c r="C8" s="129">
        <f>+'帳票61_06(2)'!CD7</f>
        <v>2215944</v>
      </c>
      <c r="D8" s="130">
        <f>+'帳票61_06(2)'!CE7</f>
        <v>442053</v>
      </c>
      <c r="E8" s="131">
        <f t="shared" si="1"/>
        <v>2657997</v>
      </c>
      <c r="F8" s="89">
        <f>+'帳票61_06(2)'!CI7</f>
        <v>2092447</v>
      </c>
      <c r="G8" s="90">
        <f>+'帳票61_06(2)'!CJ7</f>
        <v>62273</v>
      </c>
      <c r="H8" s="131">
        <f t="shared" si="2"/>
        <v>2154720</v>
      </c>
      <c r="I8" s="190">
        <f t="shared" si="3"/>
        <v>94.42688984920197</v>
      </c>
      <c r="J8" s="145">
        <f t="shared" si="0"/>
        <v>14.087224835031092</v>
      </c>
      <c r="K8" s="191">
        <f t="shared" si="0"/>
        <v>81.06555425006124</v>
      </c>
    </row>
    <row r="9" spans="1:11" ht="13.5">
      <c r="A9" s="17"/>
      <c r="B9" s="76" t="str">
        <f>+'帳票61_06(1)'!B8</f>
        <v>名護市</v>
      </c>
      <c r="C9" s="132">
        <f>+'帳票61_06(2)'!CD8</f>
        <v>1108689</v>
      </c>
      <c r="D9" s="133">
        <f>+'帳票61_06(2)'!CE8</f>
        <v>438248</v>
      </c>
      <c r="E9" s="134">
        <f t="shared" si="1"/>
        <v>1546937</v>
      </c>
      <c r="F9" s="92">
        <f>+'帳票61_06(2)'!CI8</f>
        <v>1003068</v>
      </c>
      <c r="G9" s="93">
        <f>+'帳票61_06(2)'!CJ8</f>
        <v>86841</v>
      </c>
      <c r="H9" s="134">
        <f t="shared" si="2"/>
        <v>1089909</v>
      </c>
      <c r="I9" s="168">
        <f t="shared" si="3"/>
        <v>90.47334284005703</v>
      </c>
      <c r="J9" s="148">
        <f t="shared" si="0"/>
        <v>19.815492597798507</v>
      </c>
      <c r="K9" s="170">
        <f t="shared" si="0"/>
        <v>70.45593970536615</v>
      </c>
    </row>
    <row r="10" spans="1:11" ht="13.5">
      <c r="A10" s="17"/>
      <c r="B10" s="77" t="str">
        <f>+'帳票61_06(1)'!B9</f>
        <v>糸満市</v>
      </c>
      <c r="C10" s="135">
        <f>+'帳票61_06(2)'!CD9</f>
        <v>1164058</v>
      </c>
      <c r="D10" s="136">
        <f>+'帳票61_06(2)'!CE9</f>
        <v>417359</v>
      </c>
      <c r="E10" s="137">
        <f t="shared" si="1"/>
        <v>1581417</v>
      </c>
      <c r="F10" s="95">
        <f>+'帳票61_06(2)'!CI9</f>
        <v>1088966</v>
      </c>
      <c r="G10" s="96">
        <f>+'帳票61_06(2)'!CJ9</f>
        <v>55772</v>
      </c>
      <c r="H10" s="137">
        <f t="shared" si="2"/>
        <v>1144738</v>
      </c>
      <c r="I10" s="192">
        <f t="shared" si="3"/>
        <v>93.54911868652593</v>
      </c>
      <c r="J10" s="151">
        <f t="shared" si="0"/>
        <v>13.363075913062856</v>
      </c>
      <c r="K10" s="193">
        <f t="shared" si="0"/>
        <v>72.38685305646771</v>
      </c>
    </row>
    <row r="11" spans="1:11" ht="13.5">
      <c r="A11" s="17"/>
      <c r="B11" s="75" t="str">
        <f>+'帳票61_06(1)'!B10</f>
        <v>沖縄市</v>
      </c>
      <c r="C11" s="129">
        <f>+'帳票61_06(2)'!CD10</f>
        <v>0</v>
      </c>
      <c r="D11" s="130">
        <f>+'帳票61_06(2)'!CE10</f>
        <v>0</v>
      </c>
      <c r="E11" s="131">
        <f t="shared" si="1"/>
        <v>0</v>
      </c>
      <c r="F11" s="89">
        <f>+'帳票61_06(2)'!CI10</f>
        <v>0</v>
      </c>
      <c r="G11" s="90">
        <f>+'帳票61_06(2)'!CJ10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+'帳票61_06(2)'!CD11</f>
        <v>1162921</v>
      </c>
      <c r="D12" s="130">
        <f>+'帳票61_06(2)'!CE11</f>
        <v>401022</v>
      </c>
      <c r="E12" s="131">
        <f t="shared" si="1"/>
        <v>1563943</v>
      </c>
      <c r="F12" s="89">
        <f>+'帳票61_06(2)'!CI11</f>
        <v>1068903</v>
      </c>
      <c r="G12" s="90">
        <f>+'帳票61_06(2)'!CJ11</f>
        <v>40335</v>
      </c>
      <c r="H12" s="131">
        <f t="shared" si="2"/>
        <v>1109238</v>
      </c>
      <c r="I12" s="190">
        <f t="shared" si="3"/>
        <v>91.91535796498644</v>
      </c>
      <c r="J12" s="145">
        <f t="shared" si="0"/>
        <v>10.058051677962805</v>
      </c>
      <c r="K12" s="191">
        <f t="shared" si="0"/>
        <v>70.92573066921237</v>
      </c>
    </row>
    <row r="13" spans="1:11" ht="13.5">
      <c r="A13" s="17"/>
      <c r="B13" s="75" t="str">
        <f>+'帳票61_06(1)'!B12</f>
        <v>うるま市</v>
      </c>
      <c r="C13" s="129">
        <f>+'帳票61_06(2)'!CD12</f>
        <v>2413152</v>
      </c>
      <c r="D13" s="130">
        <f>+'帳票61_06(2)'!CE12</f>
        <v>1419751</v>
      </c>
      <c r="E13" s="131">
        <f t="shared" si="1"/>
        <v>3832903</v>
      </c>
      <c r="F13" s="89">
        <f>+'帳票61_06(2)'!CI12</f>
        <v>2128923</v>
      </c>
      <c r="G13" s="90">
        <f>+'帳票61_06(2)'!CJ12</f>
        <v>182795</v>
      </c>
      <c r="H13" s="131">
        <f t="shared" si="2"/>
        <v>2311718</v>
      </c>
      <c r="I13" s="190">
        <f t="shared" si="3"/>
        <v>88.22167024704619</v>
      </c>
      <c r="J13" s="145">
        <f t="shared" si="0"/>
        <v>12.875145007821795</v>
      </c>
      <c r="K13" s="191">
        <f t="shared" si="0"/>
        <v>60.31245768546712</v>
      </c>
    </row>
    <row r="14" spans="1:11" ht="13.5">
      <c r="A14" s="17"/>
      <c r="B14" s="76" t="str">
        <f>+'帳票61_06(1)'!B13</f>
        <v>宮古島市</v>
      </c>
      <c r="C14" s="132">
        <f>+'帳票61_06(2)'!CD13</f>
        <v>1274889</v>
      </c>
      <c r="D14" s="133">
        <f>+'帳票61_06(2)'!CE13</f>
        <v>509894</v>
      </c>
      <c r="E14" s="134">
        <f t="shared" si="1"/>
        <v>1784783</v>
      </c>
      <c r="F14" s="92">
        <f>+'帳票61_06(2)'!CI13</f>
        <v>1088673</v>
      </c>
      <c r="G14" s="93">
        <f>+'帳票61_06(2)'!CJ13</f>
        <v>95537</v>
      </c>
      <c r="H14" s="134">
        <f t="shared" si="2"/>
        <v>1184210</v>
      </c>
      <c r="I14" s="168">
        <f t="shared" si="3"/>
        <v>85.39355190922504</v>
      </c>
      <c r="J14" s="148">
        <f t="shared" si="0"/>
        <v>18.73663937994956</v>
      </c>
      <c r="K14" s="170">
        <f t="shared" si="0"/>
        <v>66.35036304133331</v>
      </c>
    </row>
    <row r="15" spans="1:11" ht="13.5">
      <c r="A15" s="17"/>
      <c r="B15" s="77" t="str">
        <f>+'帳票61_06(1)'!B14</f>
        <v>南城市</v>
      </c>
      <c r="C15" s="135">
        <f>+'帳票61_06(2)'!CD14</f>
        <v>834822</v>
      </c>
      <c r="D15" s="136">
        <f>+'帳票61_06(2)'!CE14</f>
        <v>250427</v>
      </c>
      <c r="E15" s="137">
        <f t="shared" si="1"/>
        <v>1085249</v>
      </c>
      <c r="F15" s="95">
        <f>+'帳票61_06(2)'!CI14</f>
        <v>786393</v>
      </c>
      <c r="G15" s="96">
        <f>+'帳票61_06(2)'!CJ14</f>
        <v>36902</v>
      </c>
      <c r="H15" s="137">
        <f t="shared" si="2"/>
        <v>823295</v>
      </c>
      <c r="I15" s="192">
        <f t="shared" si="3"/>
        <v>94.198883115203</v>
      </c>
      <c r="J15" s="151">
        <f t="shared" si="0"/>
        <v>14.735631541327413</v>
      </c>
      <c r="K15" s="193">
        <f t="shared" si="0"/>
        <v>75.86231362572093</v>
      </c>
    </row>
    <row r="16" spans="1:11" ht="13.5">
      <c r="A16" s="17"/>
      <c r="B16" s="78" t="str">
        <f>+'帳票61_06(1)'!B15</f>
        <v>国頭村</v>
      </c>
      <c r="C16" s="126">
        <f>+'帳票61_06(2)'!CD15</f>
        <v>118442</v>
      </c>
      <c r="D16" s="127">
        <f>+'帳票61_06(2)'!CE15</f>
        <v>23707</v>
      </c>
      <c r="E16" s="128">
        <f t="shared" si="1"/>
        <v>142149</v>
      </c>
      <c r="F16" s="86">
        <f>+'帳票61_06(2)'!CI15</f>
        <v>112686</v>
      </c>
      <c r="G16" s="87">
        <f>+'帳票61_06(2)'!CJ15</f>
        <v>4332</v>
      </c>
      <c r="H16" s="128">
        <f t="shared" si="2"/>
        <v>117018</v>
      </c>
      <c r="I16" s="188">
        <f t="shared" si="3"/>
        <v>95.14023741578156</v>
      </c>
      <c r="J16" s="142">
        <f t="shared" si="0"/>
        <v>18.273083899270258</v>
      </c>
      <c r="K16" s="189">
        <f t="shared" si="0"/>
        <v>82.32066352911382</v>
      </c>
    </row>
    <row r="17" spans="1:11" ht="13.5">
      <c r="A17" s="17"/>
      <c r="B17" s="75" t="str">
        <f>+'帳票61_06(1)'!B16</f>
        <v>大宜味村</v>
      </c>
      <c r="C17" s="129">
        <f>+'帳票61_06(2)'!CD16</f>
        <v>73348</v>
      </c>
      <c r="D17" s="130">
        <f>+'帳票61_06(2)'!CE16</f>
        <v>28596</v>
      </c>
      <c r="E17" s="131">
        <f t="shared" si="1"/>
        <v>101944</v>
      </c>
      <c r="F17" s="89">
        <f>+'帳票61_06(2)'!CI16</f>
        <v>65692</v>
      </c>
      <c r="G17" s="90">
        <f>+'帳票61_06(2)'!CJ16</f>
        <v>3852</v>
      </c>
      <c r="H17" s="131">
        <f t="shared" si="2"/>
        <v>69544</v>
      </c>
      <c r="I17" s="190">
        <f t="shared" si="3"/>
        <v>89.56208758248351</v>
      </c>
      <c r="J17" s="145">
        <f t="shared" si="0"/>
        <v>13.470415442719261</v>
      </c>
      <c r="K17" s="191">
        <f t="shared" si="0"/>
        <v>68.21784509142275</v>
      </c>
    </row>
    <row r="18" spans="1:11" ht="13.5">
      <c r="A18" s="17"/>
      <c r="B18" s="75" t="str">
        <f>+'帳票61_06(1)'!B17</f>
        <v>東村</v>
      </c>
      <c r="C18" s="129">
        <f>+'帳票61_06(2)'!CD17</f>
        <v>40258</v>
      </c>
      <c r="D18" s="130">
        <f>+'帳票61_06(2)'!CE17</f>
        <v>18898</v>
      </c>
      <c r="E18" s="131">
        <f t="shared" si="1"/>
        <v>59156</v>
      </c>
      <c r="F18" s="89">
        <f>+'帳票61_06(2)'!CI17</f>
        <v>37169</v>
      </c>
      <c r="G18" s="90">
        <f>+'帳票61_06(2)'!CJ17</f>
        <v>1954</v>
      </c>
      <c r="H18" s="131">
        <f t="shared" si="2"/>
        <v>39123</v>
      </c>
      <c r="I18" s="190">
        <f t="shared" si="3"/>
        <v>92.32699090863927</v>
      </c>
      <c r="J18" s="145">
        <f t="shared" si="0"/>
        <v>10.339718488728966</v>
      </c>
      <c r="K18" s="191">
        <f t="shared" si="0"/>
        <v>66.1353032659409</v>
      </c>
    </row>
    <row r="19" spans="1:11" ht="13.5">
      <c r="A19" s="17"/>
      <c r="B19" s="76" t="str">
        <f>+'帳票61_06(1)'!B18</f>
        <v>今帰仁村</v>
      </c>
      <c r="C19" s="132">
        <f>+'帳票61_06(2)'!CD18</f>
        <v>241425</v>
      </c>
      <c r="D19" s="133">
        <f>+'帳票61_06(2)'!CE18</f>
        <v>80169</v>
      </c>
      <c r="E19" s="134">
        <f t="shared" si="1"/>
        <v>321594</v>
      </c>
      <c r="F19" s="92">
        <f>+'帳票61_06(2)'!CI18</f>
        <v>215362</v>
      </c>
      <c r="G19" s="93">
        <f>+'帳票61_06(2)'!CJ18</f>
        <v>9236</v>
      </c>
      <c r="H19" s="134">
        <f t="shared" si="2"/>
        <v>224598</v>
      </c>
      <c r="I19" s="168">
        <f t="shared" si="3"/>
        <v>89.20451485968728</v>
      </c>
      <c r="J19" s="148">
        <f t="shared" si="0"/>
        <v>11.520662600256957</v>
      </c>
      <c r="K19" s="170">
        <f t="shared" si="0"/>
        <v>69.83898953338682</v>
      </c>
    </row>
    <row r="20" spans="1:11" ht="13.5">
      <c r="A20" s="17"/>
      <c r="B20" s="77" t="str">
        <f>+'帳票61_06(1)'!B19</f>
        <v>本部町</v>
      </c>
      <c r="C20" s="135">
        <f>+'帳票61_06(2)'!CD19</f>
        <v>323005</v>
      </c>
      <c r="D20" s="136">
        <f>+'帳票61_06(2)'!CE19</f>
        <v>97775</v>
      </c>
      <c r="E20" s="137">
        <f t="shared" si="1"/>
        <v>420780</v>
      </c>
      <c r="F20" s="95">
        <f>+'帳票61_06(2)'!CI19</f>
        <v>299725</v>
      </c>
      <c r="G20" s="96">
        <f>+'帳票61_06(2)'!CJ19</f>
        <v>12800</v>
      </c>
      <c r="H20" s="137">
        <f t="shared" si="2"/>
        <v>312525</v>
      </c>
      <c r="I20" s="192">
        <f t="shared" si="3"/>
        <v>92.79268122784478</v>
      </c>
      <c r="J20" s="151">
        <f t="shared" si="0"/>
        <v>13.091281002301203</v>
      </c>
      <c r="K20" s="193">
        <f t="shared" si="0"/>
        <v>74.27277912448311</v>
      </c>
    </row>
    <row r="21" spans="1:11" ht="13.5">
      <c r="A21" s="17"/>
      <c r="B21" s="75" t="str">
        <f>+'帳票61_06(1)'!B20</f>
        <v>恩納村</v>
      </c>
      <c r="C21" s="129">
        <f>+'帳票61_06(2)'!CD20</f>
        <v>229149</v>
      </c>
      <c r="D21" s="130">
        <f>+'帳票61_06(2)'!CE20</f>
        <v>36656</v>
      </c>
      <c r="E21" s="131">
        <f t="shared" si="1"/>
        <v>265805</v>
      </c>
      <c r="F21" s="89">
        <f>+'帳票61_06(2)'!CI20</f>
        <v>221269</v>
      </c>
      <c r="G21" s="90">
        <f>+'帳票61_06(2)'!CJ20</f>
        <v>10131</v>
      </c>
      <c r="H21" s="131">
        <f t="shared" si="2"/>
        <v>231400</v>
      </c>
      <c r="I21" s="190">
        <f t="shared" si="3"/>
        <v>96.56118944442262</v>
      </c>
      <c r="J21" s="145">
        <f t="shared" si="0"/>
        <v>27.638040157136622</v>
      </c>
      <c r="K21" s="191">
        <f t="shared" si="0"/>
        <v>87.05630067154493</v>
      </c>
    </row>
    <row r="22" spans="1:11" ht="13.5">
      <c r="A22" s="17"/>
      <c r="B22" s="75" t="str">
        <f>+'帳票61_06(1)'!B21</f>
        <v>宜野座村</v>
      </c>
      <c r="C22" s="129">
        <f>+'帳票61_06(2)'!CD21</f>
        <v>113185</v>
      </c>
      <c r="D22" s="130">
        <f>+'帳票61_06(2)'!CE21</f>
        <v>33822</v>
      </c>
      <c r="E22" s="131">
        <f t="shared" si="1"/>
        <v>147007</v>
      </c>
      <c r="F22" s="89">
        <f>+'帳票61_06(2)'!CI21</f>
        <v>105775</v>
      </c>
      <c r="G22" s="90">
        <f>+'帳票61_06(2)'!CJ21</f>
        <v>5068</v>
      </c>
      <c r="H22" s="131">
        <f t="shared" si="2"/>
        <v>110843</v>
      </c>
      <c r="I22" s="190">
        <f t="shared" si="3"/>
        <v>93.4531960948889</v>
      </c>
      <c r="J22" s="145">
        <f t="shared" si="0"/>
        <v>14.984329726213709</v>
      </c>
      <c r="K22" s="191">
        <f t="shared" si="0"/>
        <v>75.39981089335882</v>
      </c>
    </row>
    <row r="23" spans="1:11" ht="13.5">
      <c r="A23" s="17"/>
      <c r="B23" s="75" t="str">
        <f>+'帳票61_06(1)'!B22</f>
        <v>金武町</v>
      </c>
      <c r="C23" s="129">
        <f>+'帳票61_06(2)'!CD22</f>
        <v>254756</v>
      </c>
      <c r="D23" s="130">
        <f>+'帳票61_06(2)'!CE22</f>
        <v>123350</v>
      </c>
      <c r="E23" s="131">
        <f t="shared" si="1"/>
        <v>378106</v>
      </c>
      <c r="F23" s="89">
        <f>+'帳票61_06(2)'!CI22</f>
        <v>239617</v>
      </c>
      <c r="G23" s="90">
        <f>+'帳票61_06(2)'!CJ22</f>
        <v>13871</v>
      </c>
      <c r="H23" s="131">
        <f t="shared" si="2"/>
        <v>253488</v>
      </c>
      <c r="I23" s="190">
        <f t="shared" si="3"/>
        <v>94.05745105120194</v>
      </c>
      <c r="J23" s="145">
        <f t="shared" si="0"/>
        <v>11.245237130117552</v>
      </c>
      <c r="K23" s="191">
        <f t="shared" si="0"/>
        <v>67.04151745806732</v>
      </c>
    </row>
    <row r="24" spans="1:11" ht="13.5">
      <c r="A24" s="17"/>
      <c r="B24" s="76" t="str">
        <f>+'帳票61_06(1)'!B23</f>
        <v>伊江村</v>
      </c>
      <c r="C24" s="132">
        <f>+'帳票61_06(2)'!CD23</f>
        <v>146716</v>
      </c>
      <c r="D24" s="133">
        <f>+'帳票61_06(2)'!CE23</f>
        <v>22372</v>
      </c>
      <c r="E24" s="134">
        <f t="shared" si="1"/>
        <v>169088</v>
      </c>
      <c r="F24" s="92">
        <f>+'帳票61_06(2)'!CI23</f>
        <v>140533</v>
      </c>
      <c r="G24" s="93">
        <f>+'帳票61_06(2)'!CJ23</f>
        <v>2361</v>
      </c>
      <c r="H24" s="134">
        <f t="shared" si="2"/>
        <v>142894</v>
      </c>
      <c r="I24" s="168">
        <f t="shared" si="3"/>
        <v>95.78573570708035</v>
      </c>
      <c r="J24" s="148">
        <f t="shared" si="0"/>
        <v>10.553370284283927</v>
      </c>
      <c r="K24" s="170">
        <f t="shared" si="0"/>
        <v>84.50865821347465</v>
      </c>
    </row>
    <row r="25" spans="1:11" ht="13.5">
      <c r="A25" s="17"/>
      <c r="B25" s="77" t="str">
        <f>+'帳票61_06(1)'!B24</f>
        <v>読谷村</v>
      </c>
      <c r="C25" s="135">
        <f>+'帳票61_06(2)'!CD24</f>
        <v>818711</v>
      </c>
      <c r="D25" s="136">
        <f>+'帳票61_06(2)'!CE24</f>
        <v>283835</v>
      </c>
      <c r="E25" s="137">
        <f t="shared" si="1"/>
        <v>1102546</v>
      </c>
      <c r="F25" s="95">
        <f>+'帳票61_06(2)'!CI24</f>
        <v>760755</v>
      </c>
      <c r="G25" s="96">
        <f>+'帳票61_06(2)'!CJ24</f>
        <v>31690</v>
      </c>
      <c r="H25" s="137">
        <f t="shared" si="2"/>
        <v>792445</v>
      </c>
      <c r="I25" s="192">
        <f t="shared" si="3"/>
        <v>92.92106738519453</v>
      </c>
      <c r="J25" s="151">
        <f t="shared" si="0"/>
        <v>11.16493737558793</v>
      </c>
      <c r="K25" s="193">
        <f t="shared" si="0"/>
        <v>71.87409867706201</v>
      </c>
    </row>
    <row r="26" spans="1:11" ht="13.5">
      <c r="A26" s="17"/>
      <c r="B26" s="75" t="str">
        <f>+'帳票61_06(1)'!B25</f>
        <v>嘉手納町</v>
      </c>
      <c r="C26" s="129">
        <f>+'帳票61_06(2)'!CD25</f>
        <v>399209</v>
      </c>
      <c r="D26" s="130">
        <f>+'帳票61_06(2)'!CE25</f>
        <v>132769</v>
      </c>
      <c r="E26" s="131">
        <f t="shared" si="1"/>
        <v>531978</v>
      </c>
      <c r="F26" s="89">
        <f>+'帳票61_06(2)'!CI25</f>
        <v>355081</v>
      </c>
      <c r="G26" s="90">
        <f>+'帳票61_06(2)'!CJ25</f>
        <v>20576</v>
      </c>
      <c r="H26" s="131">
        <f t="shared" si="2"/>
        <v>375657</v>
      </c>
      <c r="I26" s="190">
        <f t="shared" si="3"/>
        <v>88.94614099381528</v>
      </c>
      <c r="J26" s="145">
        <f t="shared" si="0"/>
        <v>15.49759356476286</v>
      </c>
      <c r="K26" s="191">
        <f t="shared" si="0"/>
        <v>70.61513822000158</v>
      </c>
    </row>
    <row r="27" spans="1:11" ht="13.5">
      <c r="A27" s="17"/>
      <c r="B27" s="75" t="str">
        <f>+'帳票61_06(1)'!B26</f>
        <v>北谷町</v>
      </c>
      <c r="C27" s="129">
        <f>+'帳票61_06(2)'!CD26</f>
        <v>755376</v>
      </c>
      <c r="D27" s="130">
        <f>+'帳票61_06(2)'!CE26</f>
        <v>213816</v>
      </c>
      <c r="E27" s="131">
        <f t="shared" si="1"/>
        <v>969192</v>
      </c>
      <c r="F27" s="89">
        <f>+'帳票61_06(2)'!CI26</f>
        <v>684034</v>
      </c>
      <c r="G27" s="90">
        <f>+'帳票61_06(2)'!CJ26</f>
        <v>31595</v>
      </c>
      <c r="H27" s="131">
        <f t="shared" si="2"/>
        <v>715629</v>
      </c>
      <c r="I27" s="190">
        <f t="shared" si="3"/>
        <v>90.55543199678041</v>
      </c>
      <c r="J27" s="145">
        <f t="shared" si="0"/>
        <v>14.776723912148764</v>
      </c>
      <c r="K27" s="191">
        <f t="shared" si="0"/>
        <v>73.83769160290221</v>
      </c>
    </row>
    <row r="28" spans="1:11" ht="13.5">
      <c r="A28" s="17"/>
      <c r="B28" s="75" t="str">
        <f>+'帳票61_06(1)'!B27</f>
        <v>北中城村</v>
      </c>
      <c r="C28" s="129">
        <f>+'帳票61_06(2)'!CD27</f>
        <v>403459</v>
      </c>
      <c r="D28" s="130">
        <f>+'帳票61_06(2)'!CE27</f>
        <v>102979</v>
      </c>
      <c r="E28" s="131">
        <f t="shared" si="1"/>
        <v>506438</v>
      </c>
      <c r="F28" s="89">
        <f>+'帳票61_06(2)'!CI27</f>
        <v>374720</v>
      </c>
      <c r="G28" s="90">
        <f>+'帳票61_06(2)'!CJ27</f>
        <v>13033</v>
      </c>
      <c r="H28" s="131">
        <f t="shared" si="2"/>
        <v>387753</v>
      </c>
      <c r="I28" s="190">
        <f t="shared" si="3"/>
        <v>92.87684746157602</v>
      </c>
      <c r="J28" s="145">
        <f t="shared" si="0"/>
        <v>12.655978403363793</v>
      </c>
      <c r="K28" s="191">
        <f t="shared" si="0"/>
        <v>76.56475225002863</v>
      </c>
    </row>
    <row r="29" spans="1:11" ht="13.5">
      <c r="A29" s="17"/>
      <c r="B29" s="76" t="str">
        <f>+'帳票61_06(1)'!B28</f>
        <v>中城村</v>
      </c>
      <c r="C29" s="132">
        <f>+'帳票61_06(2)'!CD28</f>
        <v>427702</v>
      </c>
      <c r="D29" s="133">
        <f>+'帳票61_06(2)'!CE28</f>
        <v>14663</v>
      </c>
      <c r="E29" s="134">
        <f t="shared" si="1"/>
        <v>442365</v>
      </c>
      <c r="F29" s="92">
        <f>+'帳票61_06(2)'!CI28</f>
        <v>322293</v>
      </c>
      <c r="G29" s="93">
        <f>+'帳票61_06(2)'!CJ28</f>
        <v>14245</v>
      </c>
      <c r="H29" s="134">
        <f t="shared" si="2"/>
        <v>336538</v>
      </c>
      <c r="I29" s="168">
        <f t="shared" si="3"/>
        <v>75.35456930292587</v>
      </c>
      <c r="J29" s="148">
        <f t="shared" si="0"/>
        <v>97.14928732183046</v>
      </c>
      <c r="K29" s="170">
        <f t="shared" si="0"/>
        <v>76.0769952414861</v>
      </c>
    </row>
    <row r="30" spans="1:11" ht="13.5">
      <c r="A30" s="17"/>
      <c r="B30" s="77" t="str">
        <f>+'帳票61_06(1)'!B29</f>
        <v>西原町</v>
      </c>
      <c r="C30" s="135">
        <f>+'帳票61_06(2)'!CD29</f>
        <v>656087</v>
      </c>
      <c r="D30" s="136">
        <f>+'帳票61_06(2)'!CE29</f>
        <v>198091</v>
      </c>
      <c r="E30" s="137">
        <f t="shared" si="1"/>
        <v>854178</v>
      </c>
      <c r="F30" s="95">
        <f>+'帳票61_06(2)'!CI29</f>
        <v>597489</v>
      </c>
      <c r="G30" s="96">
        <f>+'帳票61_06(2)'!CJ29</f>
        <v>29754</v>
      </c>
      <c r="H30" s="137">
        <f t="shared" si="2"/>
        <v>627243</v>
      </c>
      <c r="I30" s="192">
        <f t="shared" si="3"/>
        <v>91.06856255344185</v>
      </c>
      <c r="J30" s="151">
        <f t="shared" si="0"/>
        <v>15.02036942617282</v>
      </c>
      <c r="K30" s="193">
        <f t="shared" si="0"/>
        <v>73.43235250732283</v>
      </c>
    </row>
    <row r="31" spans="1:11" ht="13.5">
      <c r="A31" s="17"/>
      <c r="B31" s="75" t="str">
        <f>+'帳票61_06(1)'!B30</f>
        <v>与那原町</v>
      </c>
      <c r="C31" s="129">
        <f>+'帳票61_06(2)'!CD30</f>
        <v>318596</v>
      </c>
      <c r="D31" s="130">
        <f>+'帳票61_06(2)'!CE30</f>
        <v>91829</v>
      </c>
      <c r="E31" s="131">
        <f t="shared" si="1"/>
        <v>410425</v>
      </c>
      <c r="F31" s="89">
        <f>+'帳票61_06(2)'!CI30</f>
        <v>298593</v>
      </c>
      <c r="G31" s="90">
        <f>+'帳票61_06(2)'!CJ30</f>
        <v>13975</v>
      </c>
      <c r="H31" s="131">
        <f t="shared" si="2"/>
        <v>312568</v>
      </c>
      <c r="I31" s="190">
        <f t="shared" si="3"/>
        <v>93.721515649914</v>
      </c>
      <c r="J31" s="145">
        <f t="shared" si="0"/>
        <v>15.2185039584445</v>
      </c>
      <c r="K31" s="191">
        <f t="shared" si="0"/>
        <v>76.15715416945848</v>
      </c>
    </row>
    <row r="32" spans="1:11" ht="13.5">
      <c r="A32" s="17"/>
      <c r="B32" s="75" t="str">
        <f>+'帳票61_06(1)'!B31</f>
        <v>南風原町</v>
      </c>
      <c r="C32" s="129">
        <f>+'帳票61_06(2)'!CD31</f>
        <v>675944</v>
      </c>
      <c r="D32" s="130">
        <f>+'帳票61_06(2)'!CE31</f>
        <v>179199</v>
      </c>
      <c r="E32" s="131">
        <f t="shared" si="1"/>
        <v>855143</v>
      </c>
      <c r="F32" s="89">
        <f>+'帳票61_06(2)'!CI31</f>
        <v>646424</v>
      </c>
      <c r="G32" s="90">
        <f>+'帳票61_06(2)'!CJ31</f>
        <v>26738</v>
      </c>
      <c r="H32" s="131">
        <f t="shared" si="2"/>
        <v>673162</v>
      </c>
      <c r="I32" s="190">
        <f t="shared" si="3"/>
        <v>95.63277431266496</v>
      </c>
      <c r="J32" s="145">
        <f t="shared" si="0"/>
        <v>14.920842192199732</v>
      </c>
      <c r="K32" s="191">
        <f t="shared" si="0"/>
        <v>78.71923175422123</v>
      </c>
    </row>
    <row r="33" spans="1:11" ht="13.5">
      <c r="A33" s="17"/>
      <c r="B33" s="75" t="str">
        <f>+'帳票61_06(1)'!B32</f>
        <v>渡嘉敷村</v>
      </c>
      <c r="C33" s="129">
        <f>+'帳票61_06(2)'!CD32</f>
        <v>13680</v>
      </c>
      <c r="D33" s="130">
        <f>+'帳票61_06(2)'!CE32</f>
        <v>2200</v>
      </c>
      <c r="E33" s="131">
        <f t="shared" si="1"/>
        <v>15880</v>
      </c>
      <c r="F33" s="89">
        <f>+'帳票61_06(2)'!CI32</f>
        <v>13186</v>
      </c>
      <c r="G33" s="90">
        <f>+'帳票61_06(2)'!CJ32</f>
        <v>1216</v>
      </c>
      <c r="H33" s="131">
        <f t="shared" si="2"/>
        <v>14402</v>
      </c>
      <c r="I33" s="190">
        <f t="shared" si="3"/>
        <v>96.38888888888889</v>
      </c>
      <c r="J33" s="145">
        <f t="shared" si="0"/>
        <v>55.27272727272727</v>
      </c>
      <c r="K33" s="191">
        <f t="shared" si="0"/>
        <v>90.69269521410578</v>
      </c>
    </row>
    <row r="34" spans="1:11" ht="13.5">
      <c r="A34" s="17"/>
      <c r="B34" s="76" t="str">
        <f>+'帳票61_06(1)'!B33</f>
        <v>座間味村</v>
      </c>
      <c r="C34" s="132">
        <f>+'帳票61_06(2)'!CD33</f>
        <v>34768</v>
      </c>
      <c r="D34" s="133">
        <f>+'帳票61_06(2)'!CE33</f>
        <v>4213</v>
      </c>
      <c r="E34" s="134">
        <f t="shared" si="1"/>
        <v>38981</v>
      </c>
      <c r="F34" s="92">
        <f>+'帳票61_06(2)'!CI33</f>
        <v>34077</v>
      </c>
      <c r="G34" s="93">
        <f>+'帳票61_06(2)'!CJ33</f>
        <v>402</v>
      </c>
      <c r="H34" s="134">
        <f t="shared" si="2"/>
        <v>34479</v>
      </c>
      <c r="I34" s="168">
        <f t="shared" si="3"/>
        <v>98.01254026691211</v>
      </c>
      <c r="J34" s="148">
        <f t="shared" si="0"/>
        <v>9.541894137194399</v>
      </c>
      <c r="K34" s="170">
        <f t="shared" si="0"/>
        <v>88.45078371514327</v>
      </c>
    </row>
    <row r="35" spans="1:11" ht="13.5">
      <c r="A35" s="17"/>
      <c r="B35" s="77" t="str">
        <f>+'帳票61_06(1)'!B34</f>
        <v>粟国村</v>
      </c>
      <c r="C35" s="135">
        <f>+'帳票61_06(2)'!CD34</f>
        <v>9755</v>
      </c>
      <c r="D35" s="136">
        <f>+'帳票61_06(2)'!CE34</f>
        <v>700</v>
      </c>
      <c r="E35" s="137">
        <f t="shared" si="1"/>
        <v>10455</v>
      </c>
      <c r="F35" s="95">
        <f>+'帳票61_06(2)'!CI34</f>
        <v>9729</v>
      </c>
      <c r="G35" s="96">
        <f>+'帳票61_06(2)'!CJ34</f>
        <v>26</v>
      </c>
      <c r="H35" s="137">
        <f t="shared" si="2"/>
        <v>9755</v>
      </c>
      <c r="I35" s="192">
        <f t="shared" si="3"/>
        <v>99.73347001537674</v>
      </c>
      <c r="J35" s="151">
        <f t="shared" si="0"/>
        <v>3.7142857142857144</v>
      </c>
      <c r="K35" s="193">
        <f t="shared" si="0"/>
        <v>93.30463892874224</v>
      </c>
    </row>
    <row r="36" spans="1:11" ht="13.5">
      <c r="A36" s="17"/>
      <c r="B36" s="75" t="str">
        <f>+'帳票61_06(1)'!B35</f>
        <v>渡名喜村</v>
      </c>
      <c r="C36" s="129">
        <f>+'帳票61_06(2)'!CD35</f>
        <v>9546</v>
      </c>
      <c r="D36" s="130">
        <f>+'帳票61_06(2)'!CE35</f>
        <v>7195</v>
      </c>
      <c r="E36" s="131">
        <f t="shared" si="1"/>
        <v>16741</v>
      </c>
      <c r="F36" s="89">
        <f>+'帳票61_06(2)'!CI35</f>
        <v>8427</v>
      </c>
      <c r="G36" s="90">
        <f>+'帳票61_06(2)'!CJ35</f>
        <v>257</v>
      </c>
      <c r="H36" s="131">
        <f t="shared" si="2"/>
        <v>8684</v>
      </c>
      <c r="I36" s="190">
        <f t="shared" si="3"/>
        <v>88.27781269641734</v>
      </c>
      <c r="J36" s="145">
        <f t="shared" si="0"/>
        <v>3.571924947880473</v>
      </c>
      <c r="K36" s="191">
        <f t="shared" si="0"/>
        <v>51.87264798996476</v>
      </c>
    </row>
    <row r="37" spans="1:11" ht="13.5">
      <c r="A37" s="17"/>
      <c r="B37" s="75" t="str">
        <f>+'帳票61_06(1)'!B36</f>
        <v>南大東村</v>
      </c>
      <c r="C37" s="129">
        <f>+'帳票61_06(2)'!CD36</f>
        <v>38053</v>
      </c>
      <c r="D37" s="130">
        <f>+'帳票61_06(2)'!CE36</f>
        <v>6821</v>
      </c>
      <c r="E37" s="131">
        <f t="shared" si="1"/>
        <v>44874</v>
      </c>
      <c r="F37" s="89">
        <f>+'帳票61_06(2)'!CI36</f>
        <v>36548</v>
      </c>
      <c r="G37" s="90">
        <f>+'帳票61_06(2)'!CJ36</f>
        <v>775</v>
      </c>
      <c r="H37" s="131">
        <f t="shared" si="2"/>
        <v>37323</v>
      </c>
      <c r="I37" s="190">
        <f t="shared" si="3"/>
        <v>96.04498988253226</v>
      </c>
      <c r="J37" s="145">
        <f t="shared" si="3"/>
        <v>11.361970385573963</v>
      </c>
      <c r="K37" s="191">
        <f t="shared" si="3"/>
        <v>83.17288407541115</v>
      </c>
    </row>
    <row r="38" spans="1:11" ht="13.5">
      <c r="A38" s="17"/>
      <c r="B38" s="75" t="str">
        <f>+'帳票61_06(1)'!B37</f>
        <v>北大東村</v>
      </c>
      <c r="C38" s="129">
        <f>+'帳票61_06(2)'!CD37</f>
        <v>12696</v>
      </c>
      <c r="D38" s="130">
        <f>+'帳票61_06(2)'!CE37</f>
        <v>0</v>
      </c>
      <c r="E38" s="131">
        <f t="shared" si="1"/>
        <v>12696</v>
      </c>
      <c r="F38" s="89">
        <f>+'帳票61_06(2)'!CI37</f>
        <v>12026</v>
      </c>
      <c r="G38" s="90">
        <f>+'帳票61_06(2)'!CJ37</f>
        <v>0</v>
      </c>
      <c r="H38" s="131">
        <f t="shared" si="2"/>
        <v>12026</v>
      </c>
      <c r="I38" s="190">
        <f t="shared" si="3"/>
        <v>94.72274732199118</v>
      </c>
      <c r="J38" s="145" t="str">
        <f t="shared" si="3"/>
        <v>－</v>
      </c>
      <c r="K38" s="191">
        <f t="shared" si="3"/>
        <v>94.72274732199118</v>
      </c>
    </row>
    <row r="39" spans="1:11" ht="13.5">
      <c r="A39" s="17"/>
      <c r="B39" s="76" t="str">
        <f>+'帳票61_06(1)'!B38</f>
        <v>伊平屋村</v>
      </c>
      <c r="C39" s="132">
        <f>+'帳票61_06(2)'!CD38</f>
        <v>20485</v>
      </c>
      <c r="D39" s="171">
        <f>+'帳票61_06(2)'!CE38</f>
        <v>3545</v>
      </c>
      <c r="E39" s="134">
        <f t="shared" si="1"/>
        <v>24030</v>
      </c>
      <c r="F39" s="92">
        <f>+'帳票61_06(2)'!CI38</f>
        <v>19771</v>
      </c>
      <c r="G39" s="93">
        <f>+'帳票61_06(2)'!CJ38</f>
        <v>369</v>
      </c>
      <c r="H39" s="134">
        <f t="shared" si="2"/>
        <v>20140</v>
      </c>
      <c r="I39" s="168">
        <f t="shared" si="3"/>
        <v>96.51452282157676</v>
      </c>
      <c r="J39" s="148">
        <f t="shared" si="3"/>
        <v>10.409026798307474</v>
      </c>
      <c r="K39" s="170">
        <f t="shared" si="3"/>
        <v>83.81190178942988</v>
      </c>
    </row>
    <row r="40" spans="1:11" ht="13.5">
      <c r="A40" s="17"/>
      <c r="B40" s="77" t="str">
        <f>+'帳票61_06(1)'!B39</f>
        <v>伊是名村</v>
      </c>
      <c r="C40" s="135">
        <f>+'帳票61_06(2)'!CD39</f>
        <v>27829</v>
      </c>
      <c r="D40" s="136">
        <f>+'帳票61_06(2)'!CE39</f>
        <v>9313</v>
      </c>
      <c r="E40" s="137">
        <f t="shared" si="1"/>
        <v>37142</v>
      </c>
      <c r="F40" s="95">
        <f>+'帳票61_06(2)'!CI39</f>
        <v>25686</v>
      </c>
      <c r="G40" s="96">
        <f>+'帳票61_06(2)'!CJ39</f>
        <v>1294</v>
      </c>
      <c r="H40" s="137">
        <f t="shared" si="2"/>
        <v>26980</v>
      </c>
      <c r="I40" s="192">
        <f t="shared" si="3"/>
        <v>92.29939990657228</v>
      </c>
      <c r="J40" s="151">
        <f t="shared" si="3"/>
        <v>13.894555996993448</v>
      </c>
      <c r="K40" s="193">
        <f t="shared" si="3"/>
        <v>72.64013784933499</v>
      </c>
    </row>
    <row r="41" spans="1:11" ht="13.5">
      <c r="A41" s="17"/>
      <c r="B41" s="75" t="str">
        <f>+'帳票61_06(1)'!B40</f>
        <v>久米島町</v>
      </c>
      <c r="C41" s="129">
        <f>+'帳票61_06(2)'!CD40</f>
        <v>182858</v>
      </c>
      <c r="D41" s="130">
        <f>+'帳票61_06(2)'!CE40</f>
        <v>79791</v>
      </c>
      <c r="E41" s="131">
        <f t="shared" si="1"/>
        <v>262649</v>
      </c>
      <c r="F41" s="89">
        <f>+'帳票61_06(2)'!CI40</f>
        <v>161446</v>
      </c>
      <c r="G41" s="90">
        <f>+'帳票61_06(2)'!CJ40</f>
        <v>14808</v>
      </c>
      <c r="H41" s="131">
        <f t="shared" si="2"/>
        <v>176254</v>
      </c>
      <c r="I41" s="190">
        <f t="shared" si="3"/>
        <v>88.29036738890287</v>
      </c>
      <c r="J41" s="145">
        <f t="shared" si="3"/>
        <v>18.55848403955333</v>
      </c>
      <c r="K41" s="191">
        <f t="shared" si="3"/>
        <v>67.10629014388023</v>
      </c>
    </row>
    <row r="42" spans="1:11" ht="13.5">
      <c r="A42" s="17"/>
      <c r="B42" s="75" t="str">
        <f>+'帳票61_06(1)'!B41</f>
        <v>八重瀬町</v>
      </c>
      <c r="C42" s="129">
        <f>+'帳票61_06(2)'!CD41</f>
        <v>508369</v>
      </c>
      <c r="D42" s="130">
        <f>+'帳票61_06(2)'!CE41</f>
        <v>144012</v>
      </c>
      <c r="E42" s="131">
        <f t="shared" si="1"/>
        <v>652381</v>
      </c>
      <c r="F42" s="89">
        <f>+'帳票61_06(2)'!CI41</f>
        <v>473746</v>
      </c>
      <c r="G42" s="90">
        <f>+'帳票61_06(2)'!CJ41</f>
        <v>17864</v>
      </c>
      <c r="H42" s="131">
        <f t="shared" si="2"/>
        <v>491610</v>
      </c>
      <c r="I42" s="190">
        <f t="shared" si="3"/>
        <v>93.18939589156695</v>
      </c>
      <c r="J42" s="145">
        <f t="shared" si="3"/>
        <v>12.404521845401772</v>
      </c>
      <c r="K42" s="191">
        <f t="shared" si="3"/>
        <v>75.35627187180496</v>
      </c>
    </row>
    <row r="43" spans="1:11" ht="13.5">
      <c r="A43" s="17"/>
      <c r="B43" s="75" t="str">
        <f>+'帳票61_06(1)'!B42</f>
        <v>多良間村</v>
      </c>
      <c r="C43" s="129">
        <f>+'帳票61_06(2)'!CD42</f>
        <v>35040</v>
      </c>
      <c r="D43" s="130">
        <f>+'帳票61_06(2)'!CE42</f>
        <v>2630</v>
      </c>
      <c r="E43" s="131">
        <f t="shared" si="1"/>
        <v>37670</v>
      </c>
      <c r="F43" s="89">
        <f>+'帳票61_06(2)'!CI42</f>
        <v>33934</v>
      </c>
      <c r="G43" s="90">
        <f>+'帳票61_06(2)'!CJ42</f>
        <v>1141</v>
      </c>
      <c r="H43" s="131">
        <f t="shared" si="2"/>
        <v>35075</v>
      </c>
      <c r="I43" s="190">
        <f t="shared" si="3"/>
        <v>96.84360730593608</v>
      </c>
      <c r="J43" s="145">
        <f t="shared" si="3"/>
        <v>43.38403041825095</v>
      </c>
      <c r="K43" s="191">
        <f t="shared" si="3"/>
        <v>93.11122909477038</v>
      </c>
    </row>
    <row r="44" spans="1:11" ht="13.5">
      <c r="A44" s="17"/>
      <c r="B44" s="76" t="str">
        <f>+'帳票61_06(1)'!B43</f>
        <v>竹富町</v>
      </c>
      <c r="C44" s="132">
        <f>+'帳票61_06(2)'!CD43</f>
        <v>130198</v>
      </c>
      <c r="D44" s="133">
        <f>+'帳票61_06(2)'!CE43</f>
        <v>23749</v>
      </c>
      <c r="E44" s="134">
        <f t="shared" si="1"/>
        <v>153947</v>
      </c>
      <c r="F44" s="92">
        <f>+'帳票61_06(2)'!CI43</f>
        <v>121923</v>
      </c>
      <c r="G44" s="93">
        <f>+'帳票61_06(2)'!CJ43</f>
        <v>5365</v>
      </c>
      <c r="H44" s="134">
        <f t="shared" si="2"/>
        <v>127288</v>
      </c>
      <c r="I44" s="168">
        <f t="shared" si="3"/>
        <v>93.64429561129971</v>
      </c>
      <c r="J44" s="148">
        <f t="shared" si="3"/>
        <v>22.590424859994105</v>
      </c>
      <c r="K44" s="170">
        <f t="shared" si="3"/>
        <v>82.68300129265268</v>
      </c>
    </row>
    <row r="45" spans="1:11" ht="14.25" thickBot="1">
      <c r="A45" s="17"/>
      <c r="B45" s="229" t="str">
        <f>+'帳票61_06(1)'!B44</f>
        <v>与那国町</v>
      </c>
      <c r="C45" s="230">
        <f>+'帳票61_06(2)'!CD44</f>
        <v>37500</v>
      </c>
      <c r="D45" s="231">
        <f>+'帳票61_06(2)'!CE44</f>
        <v>8905</v>
      </c>
      <c r="E45" s="232">
        <f t="shared" si="1"/>
        <v>46405</v>
      </c>
      <c r="F45" s="253">
        <f>+'帳票61_06(2)'!CI44</f>
        <v>35674</v>
      </c>
      <c r="G45" s="254">
        <f>+'帳票61_06(2)'!CJ44</f>
        <v>432</v>
      </c>
      <c r="H45" s="232">
        <f t="shared" si="2"/>
        <v>36106</v>
      </c>
      <c r="I45" s="246">
        <f t="shared" si="3"/>
        <v>95.13066666666667</v>
      </c>
      <c r="J45" s="234">
        <f t="shared" si="3"/>
        <v>4.85120718697361</v>
      </c>
      <c r="K45" s="247">
        <f t="shared" si="3"/>
        <v>77.8062708759832</v>
      </c>
    </row>
    <row r="46" spans="1:11" ht="14.25" thickTop="1">
      <c r="A46" s="21"/>
      <c r="B46" s="79" t="s">
        <v>65</v>
      </c>
      <c r="C46" s="173">
        <f aca="true" t="shared" si="4" ref="C46:H46">SUM(C5:C15)</f>
        <v>20362614</v>
      </c>
      <c r="D46" s="174">
        <f t="shared" si="4"/>
        <v>7532331</v>
      </c>
      <c r="E46" s="175">
        <f t="shared" si="4"/>
        <v>27894945</v>
      </c>
      <c r="F46" s="173">
        <f t="shared" si="4"/>
        <v>18525288</v>
      </c>
      <c r="G46" s="174">
        <f t="shared" si="4"/>
        <v>886952</v>
      </c>
      <c r="H46" s="175">
        <f t="shared" si="4"/>
        <v>19412240</v>
      </c>
      <c r="I46" s="238">
        <f t="shared" si="3"/>
        <v>90.97696395953879</v>
      </c>
      <c r="J46" s="177">
        <f t="shared" si="3"/>
        <v>11.775265850637737</v>
      </c>
      <c r="K46" s="241">
        <f t="shared" si="3"/>
        <v>69.59052975368834</v>
      </c>
    </row>
    <row r="47" spans="1:11" ht="14.25" thickBot="1">
      <c r="A47" s="21"/>
      <c r="B47" s="80" t="s">
        <v>66</v>
      </c>
      <c r="C47" s="138">
        <f aca="true" t="shared" si="5" ref="C47:H47">SUM(C16:C45)</f>
        <v>7056145</v>
      </c>
      <c r="D47" s="139">
        <f t="shared" si="5"/>
        <v>1975600</v>
      </c>
      <c r="E47" s="140">
        <f t="shared" si="5"/>
        <v>9031745</v>
      </c>
      <c r="F47" s="138">
        <f t="shared" si="5"/>
        <v>6463390</v>
      </c>
      <c r="G47" s="139">
        <f t="shared" si="5"/>
        <v>289160</v>
      </c>
      <c r="H47" s="140">
        <f t="shared" si="5"/>
        <v>6752550</v>
      </c>
      <c r="I47" s="194">
        <f t="shared" si="3"/>
        <v>91.59944984123767</v>
      </c>
      <c r="J47" s="167">
        <f t="shared" si="3"/>
        <v>14.636566106499291</v>
      </c>
      <c r="K47" s="195">
        <f t="shared" si="3"/>
        <v>74.76462189754028</v>
      </c>
    </row>
    <row r="48" spans="2:11" ht="14.25" thickBot="1">
      <c r="B48" s="82" t="s">
        <v>130</v>
      </c>
      <c r="C48" s="226">
        <f aca="true" t="shared" si="6" ref="C48:H48">SUM(C46:C47)</f>
        <v>27418759</v>
      </c>
      <c r="D48" s="227">
        <f t="shared" si="6"/>
        <v>9507931</v>
      </c>
      <c r="E48" s="228">
        <f t="shared" si="6"/>
        <v>36926690</v>
      </c>
      <c r="F48" s="226">
        <f t="shared" si="6"/>
        <v>24988678</v>
      </c>
      <c r="G48" s="227">
        <f t="shared" si="6"/>
        <v>1176112</v>
      </c>
      <c r="H48" s="228">
        <f t="shared" si="6"/>
        <v>26164790</v>
      </c>
      <c r="I48" s="243">
        <f t="shared" si="3"/>
        <v>91.13715905231159</v>
      </c>
      <c r="J48" s="244">
        <f t="shared" si="3"/>
        <v>12.369799486344611</v>
      </c>
      <c r="K48" s="245">
        <f t="shared" si="3"/>
        <v>70.856039357982</v>
      </c>
    </row>
    <row r="49" spans="6:8" ht="13.5">
      <c r="F49" s="18"/>
      <c r="G49" s="18"/>
      <c r="H49" s="18"/>
    </row>
    <row r="50" spans="6:8" ht="13.5">
      <c r="F50" s="18"/>
      <c r="G50" s="18"/>
      <c r="H50" s="18"/>
    </row>
    <row r="51" spans="6:8" ht="13.5">
      <c r="F51" s="18"/>
      <c r="G51" s="18"/>
      <c r="H51" s="18"/>
    </row>
    <row r="52" spans="6:8" ht="13.5">
      <c r="F52" s="18"/>
      <c r="G52" s="18"/>
      <c r="H52" s="18"/>
    </row>
    <row r="53" spans="6:8" ht="13.5">
      <c r="F53" s="18"/>
      <c r="G53" s="18"/>
      <c r="H53" s="18"/>
    </row>
    <row r="54" spans="6:8" ht="13.5">
      <c r="F54" s="18"/>
      <c r="G54" s="18"/>
      <c r="H54" s="18"/>
    </row>
    <row r="55" spans="6:8" ht="13.5">
      <c r="F55" s="18"/>
      <c r="G55" s="18"/>
      <c r="H55" s="18"/>
    </row>
    <row r="56" spans="6:8" ht="13.5">
      <c r="F56" s="18"/>
      <c r="G56" s="18"/>
      <c r="H56" s="18"/>
    </row>
    <row r="57" spans="6:8" ht="13.5">
      <c r="F57" s="18"/>
      <c r="G57" s="18"/>
      <c r="H57" s="18"/>
    </row>
    <row r="58" spans="6:8" ht="13.5">
      <c r="F58" s="18"/>
      <c r="G58" s="18"/>
      <c r="H58" s="18"/>
    </row>
    <row r="59" spans="6:8" ht="13.5">
      <c r="F59" s="18"/>
      <c r="G59" s="18"/>
      <c r="H59" s="18"/>
    </row>
    <row r="60" spans="6:8" ht="13.5">
      <c r="F60" s="18"/>
      <c r="G60" s="18"/>
      <c r="H60" s="18"/>
    </row>
    <row r="61" spans="6:8" ht="13.5">
      <c r="F61" s="18"/>
      <c r="G61" s="18"/>
      <c r="H61" s="18"/>
    </row>
    <row r="62" spans="6:8" ht="13.5">
      <c r="F62" s="18"/>
      <c r="G62" s="18"/>
      <c r="H62" s="18"/>
    </row>
    <row r="63" spans="6:8" ht="13.5">
      <c r="F63" s="18"/>
      <c r="G63" s="18"/>
      <c r="H63" s="18"/>
    </row>
    <row r="64" spans="6:8" ht="13.5">
      <c r="F64" s="18"/>
      <c r="G64" s="18"/>
      <c r="H64" s="18"/>
    </row>
    <row r="65" spans="6:8" ht="13.5">
      <c r="F65" s="18"/>
      <c r="G65" s="18"/>
      <c r="H65" s="18"/>
    </row>
    <row r="66" spans="6:8" ht="13.5">
      <c r="F66" s="18"/>
      <c r="G66" s="18"/>
      <c r="H66" s="18"/>
    </row>
    <row r="67" spans="6:8" ht="13.5">
      <c r="F67" s="18"/>
      <c r="G67" s="18"/>
      <c r="H67" s="18"/>
    </row>
    <row r="68" spans="6:8" ht="13.5">
      <c r="F68" s="18"/>
      <c r="G68" s="18"/>
      <c r="H68" s="18"/>
    </row>
    <row r="69" spans="6:8" ht="13.5">
      <c r="F69" s="18"/>
      <c r="G69" s="18"/>
      <c r="H69" s="18"/>
    </row>
    <row r="70" spans="6:8" ht="13.5">
      <c r="F70" s="18"/>
      <c r="G70" s="18"/>
      <c r="H70" s="18"/>
    </row>
    <row r="71" spans="6:8" ht="13.5">
      <c r="F71" s="18"/>
      <c r="G71" s="18"/>
      <c r="H71" s="18"/>
    </row>
    <row r="72" spans="6:8" ht="13.5">
      <c r="F72" s="18"/>
      <c r="G72" s="18"/>
      <c r="H72" s="18"/>
    </row>
    <row r="73" spans="6:8" ht="13.5">
      <c r="F73" s="18"/>
      <c r="G73" s="18"/>
      <c r="H73" s="18"/>
    </row>
    <row r="74" spans="6:8" ht="13.5">
      <c r="F74" s="18"/>
      <c r="G74" s="18"/>
      <c r="H74" s="18"/>
    </row>
    <row r="75" spans="6:8" ht="13.5">
      <c r="F75" s="18"/>
      <c r="G75" s="18"/>
      <c r="H75" s="18"/>
    </row>
    <row r="76" spans="6:8" ht="13.5">
      <c r="F76" s="18"/>
      <c r="G76" s="18"/>
      <c r="H76" s="18"/>
    </row>
    <row r="77" spans="6:8" ht="13.5">
      <c r="F77" s="18"/>
      <c r="G77" s="18"/>
      <c r="H77" s="18"/>
    </row>
    <row r="78" spans="6:8" ht="13.5">
      <c r="F78" s="18"/>
      <c r="G78" s="18"/>
      <c r="H78" s="18"/>
    </row>
    <row r="79" spans="6:8" ht="13.5">
      <c r="F79" s="18"/>
      <c r="G79" s="18"/>
      <c r="H79" s="18"/>
    </row>
    <row r="80" spans="6:8" ht="13.5">
      <c r="F80" s="18"/>
      <c r="G80" s="18"/>
      <c r="H80" s="18"/>
    </row>
    <row r="81" spans="6:8" ht="13.5">
      <c r="F81" s="18"/>
      <c r="G81" s="18"/>
      <c r="H81" s="18"/>
    </row>
    <row r="82" spans="6:8" ht="13.5">
      <c r="F82" s="18"/>
      <c r="G82" s="18"/>
      <c r="H82" s="18"/>
    </row>
    <row r="83" spans="6:8" ht="13.5">
      <c r="F83" s="18"/>
      <c r="G83" s="18"/>
      <c r="H83" s="18"/>
    </row>
    <row r="84" spans="6:8" ht="13.5">
      <c r="F84" s="18"/>
      <c r="G84" s="18"/>
      <c r="H84" s="18"/>
    </row>
    <row r="85" spans="6:8" ht="13.5">
      <c r="F85" s="18"/>
      <c r="G85" s="18"/>
      <c r="H85" s="18"/>
    </row>
    <row r="86" spans="6:8" ht="13.5">
      <c r="F86" s="18"/>
      <c r="G86" s="18"/>
      <c r="H86" s="18"/>
    </row>
    <row r="87" spans="6:8" ht="13.5">
      <c r="F87" s="18"/>
      <c r="G87" s="18"/>
      <c r="H87" s="18"/>
    </row>
    <row r="88" spans="6:8" ht="13.5">
      <c r="F88" s="18"/>
      <c r="G88" s="18"/>
      <c r="H88" s="18"/>
    </row>
    <row r="89" spans="6:8" ht="13.5">
      <c r="F89" s="18"/>
      <c r="G89" s="18"/>
      <c r="H89" s="18"/>
    </row>
    <row r="90" spans="6:8" ht="13.5">
      <c r="F90" s="18"/>
      <c r="G90" s="18"/>
      <c r="H90" s="18"/>
    </row>
    <row r="91" spans="6:8" ht="13.5">
      <c r="F91" s="18"/>
      <c r="G91" s="18"/>
      <c r="H91" s="18"/>
    </row>
    <row r="92" spans="6:8" ht="13.5">
      <c r="F92" s="18"/>
      <c r="G92" s="18"/>
      <c r="H92" s="18"/>
    </row>
    <row r="93" spans="6:8" ht="13.5">
      <c r="F93" s="18"/>
      <c r="G93" s="18"/>
      <c r="H93" s="18"/>
    </row>
    <row r="94" spans="6:8" ht="13.5">
      <c r="F94" s="18"/>
      <c r="G94" s="18"/>
      <c r="H94" s="18"/>
    </row>
    <row r="95" spans="6:8" ht="13.5">
      <c r="F95" s="18"/>
      <c r="G95" s="18"/>
      <c r="H95" s="18"/>
    </row>
    <row r="96" spans="6:8" ht="13.5">
      <c r="F96" s="18"/>
      <c r="G96" s="18"/>
      <c r="H96" s="18"/>
    </row>
    <row r="97" spans="6:8" ht="13.5">
      <c r="F97" s="18"/>
      <c r="G97" s="18"/>
      <c r="H97" s="18"/>
    </row>
    <row r="98" spans="6:8" ht="13.5">
      <c r="F98" s="18"/>
      <c r="G98" s="18"/>
      <c r="H98" s="18"/>
    </row>
    <row r="99" spans="6:8" ht="13.5">
      <c r="F99" s="18"/>
      <c r="G99" s="18"/>
      <c r="H99" s="18"/>
    </row>
    <row r="100" spans="6:8" ht="13.5">
      <c r="F100" s="18"/>
      <c r="G100" s="18"/>
      <c r="H100" s="18"/>
    </row>
    <row r="101" spans="6:8" ht="13.5">
      <c r="F101" s="18"/>
      <c r="G101" s="18"/>
      <c r="H101" s="18"/>
    </row>
    <row r="102" spans="6:8" ht="13.5">
      <c r="F102" s="18"/>
      <c r="G102" s="18"/>
      <c r="H102" s="18"/>
    </row>
    <row r="103" spans="6:8" ht="13.5">
      <c r="F103" s="18"/>
      <c r="G103" s="18"/>
      <c r="H103" s="18"/>
    </row>
    <row r="104" spans="6:8" ht="13.5">
      <c r="F104" s="18"/>
      <c r="G104" s="18"/>
      <c r="H104" s="18"/>
    </row>
    <row r="105" spans="6:8" ht="13.5">
      <c r="F105" s="18"/>
      <c r="G105" s="18"/>
      <c r="H105" s="18"/>
    </row>
    <row r="106" spans="6:8" ht="13.5">
      <c r="F106" s="18"/>
      <c r="G106" s="18"/>
      <c r="H106" s="18"/>
    </row>
    <row r="107" spans="6:8" ht="13.5">
      <c r="F107" s="18"/>
      <c r="G107" s="18"/>
      <c r="H107" s="18"/>
    </row>
    <row r="108" spans="6:8" ht="13.5">
      <c r="F108" s="18"/>
      <c r="G108" s="18"/>
      <c r="H108" s="18"/>
    </row>
    <row r="109" spans="6:8" ht="13.5">
      <c r="F109" s="18"/>
      <c r="G109" s="18"/>
      <c r="H109" s="18"/>
    </row>
    <row r="110" spans="6:8" ht="13.5">
      <c r="F110" s="18"/>
      <c r="G110" s="18"/>
      <c r="H110" s="18"/>
    </row>
    <row r="111" spans="6:8" ht="13.5">
      <c r="F111" s="18"/>
      <c r="G111" s="18"/>
      <c r="H111" s="18"/>
    </row>
    <row r="112" spans="6:8" ht="13.5">
      <c r="F112" s="18"/>
      <c r="G112" s="18"/>
      <c r="H112" s="18"/>
    </row>
    <row r="113" spans="6:8" ht="13.5">
      <c r="F113" s="18"/>
      <c r="G113" s="18"/>
      <c r="H113" s="18"/>
    </row>
    <row r="114" spans="6:8" ht="13.5">
      <c r="F114" s="18"/>
      <c r="G114" s="18"/>
      <c r="H114" s="18"/>
    </row>
    <row r="115" spans="6:8" ht="13.5">
      <c r="F115" s="18"/>
      <c r="G115" s="18"/>
      <c r="H115" s="18"/>
    </row>
    <row r="116" spans="6:8" ht="13.5">
      <c r="F116" s="18"/>
      <c r="G116" s="18"/>
      <c r="H116" s="18"/>
    </row>
    <row r="117" spans="6:8" ht="13.5">
      <c r="F117" s="18"/>
      <c r="G117" s="18"/>
      <c r="H117" s="18"/>
    </row>
    <row r="118" spans="6:8" ht="13.5">
      <c r="F118" s="18"/>
      <c r="G118" s="18"/>
      <c r="H118" s="18"/>
    </row>
    <row r="119" spans="6:8" ht="13.5">
      <c r="F119" s="18"/>
      <c r="G119" s="18"/>
      <c r="H119" s="18"/>
    </row>
    <row r="120" spans="6:8" ht="13.5">
      <c r="F120" s="18"/>
      <c r="G120" s="18"/>
      <c r="H120" s="18"/>
    </row>
    <row r="121" spans="6:8" ht="13.5">
      <c r="F121" s="18"/>
      <c r="G121" s="18"/>
      <c r="H121" s="18"/>
    </row>
    <row r="122" spans="6:8" ht="13.5">
      <c r="F122" s="18"/>
      <c r="G122" s="18"/>
      <c r="H122" s="18"/>
    </row>
    <row r="123" spans="6:8" ht="13.5">
      <c r="F123" s="18"/>
      <c r="G123" s="18"/>
      <c r="H123" s="18"/>
    </row>
    <row r="124" spans="6:8" ht="13.5">
      <c r="F124" s="18"/>
      <c r="G124" s="18"/>
      <c r="H124" s="18"/>
    </row>
    <row r="125" spans="6:8" ht="13.5">
      <c r="F125" s="18"/>
      <c r="G125" s="18"/>
      <c r="H125" s="18"/>
    </row>
    <row r="126" spans="6:8" ht="13.5">
      <c r="F126" s="18"/>
      <c r="G126" s="18"/>
      <c r="H126" s="18"/>
    </row>
    <row r="127" spans="6:8" ht="13.5">
      <c r="F127" s="18"/>
      <c r="G127" s="18"/>
      <c r="H127" s="18"/>
    </row>
    <row r="128" spans="6:8" ht="13.5">
      <c r="F128" s="18"/>
      <c r="G128" s="18"/>
      <c r="H128" s="18"/>
    </row>
    <row r="129" spans="6:8" ht="13.5">
      <c r="F129" s="18"/>
      <c r="G129" s="18"/>
      <c r="H129" s="18"/>
    </row>
    <row r="130" spans="6:8" ht="13.5">
      <c r="F130" s="18"/>
      <c r="G130" s="18"/>
      <c r="H130" s="18"/>
    </row>
    <row r="131" spans="6:8" ht="13.5">
      <c r="F131" s="18"/>
      <c r="G131" s="18"/>
      <c r="H131" s="18"/>
    </row>
    <row r="132" spans="6:8" ht="13.5">
      <c r="F132" s="18"/>
      <c r="G132" s="18"/>
      <c r="H132" s="18"/>
    </row>
    <row r="133" spans="6:8" ht="13.5">
      <c r="F133" s="18"/>
      <c r="G133" s="18"/>
      <c r="H133" s="18"/>
    </row>
    <row r="134" spans="6:8" ht="13.5">
      <c r="F134" s="18"/>
      <c r="G134" s="18"/>
      <c r="H134" s="18"/>
    </row>
    <row r="135" spans="6:8" ht="13.5">
      <c r="F135" s="18"/>
      <c r="G135" s="18"/>
      <c r="H135" s="18"/>
    </row>
    <row r="136" spans="6:8" ht="13.5">
      <c r="F136" s="18"/>
      <c r="G136" s="18"/>
      <c r="H136" s="18"/>
    </row>
    <row r="137" spans="6:8" ht="13.5">
      <c r="F137" s="18"/>
      <c r="G137" s="18"/>
      <c r="H137" s="18"/>
    </row>
    <row r="138" spans="6:8" ht="13.5">
      <c r="F138" s="18"/>
      <c r="G138" s="18"/>
      <c r="H138" s="18"/>
    </row>
    <row r="139" spans="6:8" ht="13.5">
      <c r="F139" s="18"/>
      <c r="G139" s="18"/>
      <c r="H139" s="18"/>
    </row>
    <row r="140" spans="6:8" ht="13.5">
      <c r="F140" s="18"/>
      <c r="G140" s="18"/>
      <c r="H140" s="18"/>
    </row>
    <row r="141" spans="6:8" ht="13.5">
      <c r="F141" s="18"/>
      <c r="G141" s="18"/>
      <c r="H141" s="18"/>
    </row>
    <row r="142" spans="6:8" ht="13.5">
      <c r="F142" s="18"/>
      <c r="G142" s="18"/>
      <c r="H142" s="18"/>
    </row>
    <row r="143" spans="6:8" ht="13.5">
      <c r="F143" s="18"/>
      <c r="G143" s="18"/>
      <c r="H143" s="18"/>
    </row>
    <row r="144" spans="6:8" ht="13.5">
      <c r="F144" s="18"/>
      <c r="G144" s="18"/>
      <c r="H144" s="18"/>
    </row>
    <row r="145" spans="6:8" ht="13.5">
      <c r="F145" s="18"/>
      <c r="G145" s="18"/>
      <c r="H145" s="18"/>
    </row>
    <row r="146" spans="6:8" ht="13.5">
      <c r="F146" s="18"/>
      <c r="G146" s="18"/>
      <c r="H146" s="18"/>
    </row>
    <row r="147" spans="6:8" ht="13.5">
      <c r="F147" s="18"/>
      <c r="G147" s="18"/>
      <c r="H147" s="18"/>
    </row>
    <row r="148" spans="6:8" ht="13.5">
      <c r="F148" s="18"/>
      <c r="G148" s="18"/>
      <c r="H148" s="18"/>
    </row>
    <row r="149" spans="6:8" ht="13.5">
      <c r="F149" s="18"/>
      <c r="G149" s="18"/>
      <c r="H149" s="18"/>
    </row>
    <row r="150" spans="6:8" ht="13.5">
      <c r="F150" s="18"/>
      <c r="G150" s="18"/>
      <c r="H150" s="18"/>
    </row>
    <row r="151" spans="6:8" ht="13.5">
      <c r="F151" s="18"/>
      <c r="G151" s="18"/>
      <c r="H151" s="18"/>
    </row>
    <row r="152" spans="6:8" ht="13.5">
      <c r="F152" s="18"/>
      <c r="G152" s="18"/>
      <c r="H152" s="18"/>
    </row>
    <row r="153" spans="6:8" ht="13.5">
      <c r="F153" s="18"/>
      <c r="G153" s="18"/>
      <c r="H153" s="18"/>
    </row>
    <row r="154" spans="6:8" ht="13.5">
      <c r="F154" s="18"/>
      <c r="G154" s="18"/>
      <c r="H154" s="18"/>
    </row>
    <row r="155" spans="6:8" ht="13.5">
      <c r="F155" s="18"/>
      <c r="G155" s="18"/>
      <c r="H155" s="18"/>
    </row>
    <row r="156" spans="6:8" ht="13.5">
      <c r="F156" s="18"/>
      <c r="G156" s="18"/>
      <c r="H156" s="18"/>
    </row>
    <row r="157" spans="6:8" ht="13.5">
      <c r="F157" s="18"/>
      <c r="G157" s="18"/>
      <c r="H157" s="18"/>
    </row>
    <row r="158" spans="6:8" ht="13.5">
      <c r="F158" s="18"/>
      <c r="G158" s="18"/>
      <c r="H158" s="18"/>
    </row>
    <row r="159" spans="6:8" ht="13.5">
      <c r="F159" s="18"/>
      <c r="G159" s="18"/>
      <c r="H159" s="18"/>
    </row>
    <row r="160" spans="6:8" ht="13.5">
      <c r="F160" s="18"/>
      <c r="G160" s="18"/>
      <c r="H160" s="18"/>
    </row>
    <row r="161" spans="6:8" ht="13.5">
      <c r="F161" s="18"/>
      <c r="G161" s="18"/>
      <c r="H161" s="18"/>
    </row>
    <row r="162" spans="6:8" ht="13.5">
      <c r="F162" s="18"/>
      <c r="G162" s="18"/>
      <c r="H162" s="18"/>
    </row>
    <row r="163" spans="6:8" ht="13.5">
      <c r="F163" s="18"/>
      <c r="G163" s="18"/>
      <c r="H163" s="18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  <row r="166" spans="6:8" ht="13.5">
      <c r="F166" s="18"/>
      <c r="G166" s="18"/>
      <c r="H166" s="18"/>
    </row>
    <row r="167" spans="6:8" ht="13.5">
      <c r="F167" s="18"/>
      <c r="G167" s="18"/>
      <c r="H167" s="18"/>
    </row>
    <row r="168" spans="6:8" ht="13.5">
      <c r="F168" s="18"/>
      <c r="G168" s="18"/>
      <c r="H168" s="18"/>
    </row>
    <row r="169" spans="6:8" ht="13.5">
      <c r="F169" s="18"/>
      <c r="G169" s="18"/>
      <c r="H169" s="18"/>
    </row>
    <row r="170" spans="6:8" ht="13.5">
      <c r="F170" s="18"/>
      <c r="G170" s="18"/>
      <c r="H170" s="18"/>
    </row>
    <row r="171" spans="6:8" ht="13.5">
      <c r="F171" s="18"/>
      <c r="G171" s="18"/>
      <c r="H171" s="18"/>
    </row>
    <row r="172" spans="6:8" ht="13.5">
      <c r="F172" s="18"/>
      <c r="G172" s="18"/>
      <c r="H172" s="18"/>
    </row>
    <row r="173" spans="6:8" ht="13.5">
      <c r="F173" s="18"/>
      <c r="G173" s="18"/>
      <c r="H173" s="18"/>
    </row>
    <row r="174" spans="6:8" ht="13.5">
      <c r="F174" s="18"/>
      <c r="G174" s="18"/>
      <c r="H174" s="18"/>
    </row>
    <row r="175" spans="6:8" ht="13.5">
      <c r="F175" s="18"/>
      <c r="G175" s="18"/>
      <c r="H175" s="18"/>
    </row>
    <row r="176" spans="6:8" ht="13.5">
      <c r="F176" s="18"/>
      <c r="G176" s="18"/>
      <c r="H176" s="18"/>
    </row>
    <row r="177" spans="6:8" ht="13.5">
      <c r="F177" s="18"/>
      <c r="G177" s="18"/>
      <c r="H177" s="18"/>
    </row>
    <row r="178" spans="6:8" ht="13.5">
      <c r="F178" s="18"/>
      <c r="G178" s="18"/>
      <c r="H178" s="18"/>
    </row>
    <row r="179" spans="6:8" ht="13.5">
      <c r="F179" s="18"/>
      <c r="G179" s="18"/>
      <c r="H179" s="18"/>
    </row>
    <row r="180" spans="6:8" ht="13.5">
      <c r="F180" s="18"/>
      <c r="G180" s="18"/>
      <c r="H180" s="18"/>
    </row>
    <row r="181" spans="6:8" ht="13.5">
      <c r="F181" s="18"/>
      <c r="G181" s="18"/>
      <c r="H181" s="18"/>
    </row>
    <row r="182" spans="6:8" ht="13.5">
      <c r="F182" s="18"/>
      <c r="G182" s="18"/>
      <c r="H182" s="18"/>
    </row>
    <row r="183" spans="6:8" ht="13.5">
      <c r="F183" s="18"/>
      <c r="G183" s="18"/>
      <c r="H183" s="18"/>
    </row>
    <row r="184" spans="6:8" ht="13.5">
      <c r="F184" s="18"/>
      <c r="G184" s="18"/>
      <c r="H184" s="18"/>
    </row>
    <row r="185" spans="6:8" ht="13.5">
      <c r="F185" s="18"/>
      <c r="G185" s="18"/>
      <c r="H185" s="18"/>
    </row>
    <row r="186" spans="6:8" ht="13.5">
      <c r="F186" s="18"/>
      <c r="G186" s="18"/>
      <c r="H186" s="18"/>
    </row>
    <row r="187" spans="6:8" ht="13.5">
      <c r="F187" s="18"/>
      <c r="G187" s="18"/>
      <c r="H187" s="18"/>
    </row>
    <row r="188" spans="6:8" ht="13.5">
      <c r="F188" s="18"/>
      <c r="G188" s="18"/>
      <c r="H188" s="18"/>
    </row>
    <row r="189" spans="6:8" ht="13.5">
      <c r="F189" s="18"/>
      <c r="G189" s="18"/>
      <c r="H189" s="18"/>
    </row>
    <row r="190" spans="6:8" ht="13.5">
      <c r="F190" s="18"/>
      <c r="G190" s="18"/>
      <c r="H190" s="18"/>
    </row>
    <row r="191" spans="6:8" ht="13.5">
      <c r="F191" s="18"/>
      <c r="G191" s="18"/>
      <c r="H191" s="18"/>
    </row>
    <row r="192" spans="6:8" ht="13.5">
      <c r="F192" s="18"/>
      <c r="G192" s="18"/>
      <c r="H192" s="18"/>
    </row>
    <row r="193" spans="6:8" ht="13.5">
      <c r="F193" s="18"/>
      <c r="G193" s="18"/>
      <c r="H193" s="18"/>
    </row>
    <row r="194" spans="6:8" ht="13.5">
      <c r="F194" s="18"/>
      <c r="G194" s="18"/>
      <c r="H194" s="18"/>
    </row>
    <row r="195" spans="6:8" ht="13.5">
      <c r="F195" s="18"/>
      <c r="G195" s="18"/>
      <c r="H195" s="18"/>
    </row>
    <row r="196" spans="6:8" ht="13.5">
      <c r="F196" s="18"/>
      <c r="G196" s="18"/>
      <c r="H196" s="18"/>
    </row>
    <row r="197" spans="6:8" ht="13.5">
      <c r="F197" s="18"/>
      <c r="G197" s="18"/>
      <c r="H197" s="18"/>
    </row>
    <row r="198" spans="6:8" ht="13.5">
      <c r="F198" s="18"/>
      <c r="G198" s="18"/>
      <c r="H198" s="18"/>
    </row>
    <row r="199" spans="6:8" ht="13.5">
      <c r="F199" s="18"/>
      <c r="G199" s="18"/>
      <c r="H199" s="18"/>
    </row>
    <row r="200" spans="6:8" ht="13.5">
      <c r="F200" s="18"/>
      <c r="G200" s="18"/>
      <c r="H200" s="18"/>
    </row>
    <row r="201" spans="6:8" ht="13.5">
      <c r="F201" s="18"/>
      <c r="G201" s="18"/>
      <c r="H201" s="18"/>
    </row>
    <row r="202" spans="6:8" ht="13.5">
      <c r="F202" s="18"/>
      <c r="G202" s="18"/>
      <c r="H202" s="18"/>
    </row>
    <row r="203" spans="6:8" ht="13.5">
      <c r="F203" s="18"/>
      <c r="G203" s="18"/>
      <c r="H203" s="18"/>
    </row>
    <row r="204" spans="6:8" ht="13.5">
      <c r="F204" s="18"/>
      <c r="G204" s="18"/>
      <c r="H204" s="18"/>
    </row>
    <row r="205" spans="6:8" ht="13.5">
      <c r="F205" s="18"/>
      <c r="G205" s="18"/>
      <c r="H205" s="18"/>
    </row>
    <row r="206" spans="6:8" ht="13.5">
      <c r="F206" s="18"/>
      <c r="G206" s="18"/>
      <c r="H206" s="18"/>
    </row>
    <row r="207" spans="6:8" ht="13.5">
      <c r="F207" s="18"/>
      <c r="G207" s="18"/>
      <c r="H207" s="18"/>
    </row>
    <row r="208" spans="6:8" ht="13.5">
      <c r="F208" s="18"/>
      <c r="G208" s="18"/>
      <c r="H208" s="18"/>
    </row>
    <row r="209" spans="6:8" ht="13.5">
      <c r="F209" s="18"/>
      <c r="G209" s="18"/>
      <c r="H209" s="18"/>
    </row>
    <row r="210" spans="6:8" ht="13.5">
      <c r="F210" s="18"/>
      <c r="G210" s="18"/>
      <c r="H210" s="18"/>
    </row>
    <row r="211" spans="6:8" ht="13.5">
      <c r="F211" s="18"/>
      <c r="G211" s="18"/>
      <c r="H211" s="18"/>
    </row>
    <row r="212" spans="6:8" ht="13.5">
      <c r="F212" s="18"/>
      <c r="G212" s="18"/>
      <c r="H212" s="18"/>
    </row>
    <row r="213" spans="6:8" ht="13.5">
      <c r="F213" s="18"/>
      <c r="G213" s="18"/>
      <c r="H213" s="18"/>
    </row>
    <row r="214" spans="6:8" ht="13.5">
      <c r="F214" s="18"/>
      <c r="G214" s="18"/>
      <c r="H214" s="18"/>
    </row>
    <row r="215" spans="6:8" ht="13.5">
      <c r="F215" s="18"/>
      <c r="G215" s="18"/>
      <c r="H215" s="18"/>
    </row>
    <row r="216" spans="6:8" ht="13.5">
      <c r="F216" s="18"/>
      <c r="G216" s="18"/>
      <c r="H216" s="18"/>
    </row>
    <row r="217" spans="6:8" ht="13.5">
      <c r="F217" s="18"/>
      <c r="G217" s="18"/>
      <c r="H217" s="18"/>
    </row>
    <row r="218" spans="6:8" ht="13.5">
      <c r="F218" s="18"/>
      <c r="G218" s="18"/>
      <c r="H218" s="18"/>
    </row>
    <row r="219" spans="6:8" ht="13.5">
      <c r="F219" s="18"/>
      <c r="G219" s="18"/>
      <c r="H219" s="18"/>
    </row>
    <row r="220" spans="6:8" ht="13.5">
      <c r="F220" s="18"/>
      <c r="G220" s="18"/>
      <c r="H220" s="18"/>
    </row>
    <row r="221" spans="6:8" ht="13.5">
      <c r="F221" s="18"/>
      <c r="G221" s="18"/>
      <c r="H221" s="18"/>
    </row>
    <row r="222" spans="6:8" ht="13.5">
      <c r="F222" s="18"/>
      <c r="G222" s="18"/>
      <c r="H222" s="18"/>
    </row>
    <row r="223" spans="6:8" ht="13.5">
      <c r="F223" s="18"/>
      <c r="G223" s="18"/>
      <c r="H223" s="18"/>
    </row>
    <row r="224" spans="6:8" ht="13.5">
      <c r="F224" s="18"/>
      <c r="G224" s="18"/>
      <c r="H224" s="18"/>
    </row>
    <row r="225" spans="6:8" ht="13.5">
      <c r="F225" s="18"/>
      <c r="G225" s="18"/>
      <c r="H225" s="18"/>
    </row>
    <row r="226" spans="6:8" ht="13.5">
      <c r="F226" s="18"/>
      <c r="G226" s="18"/>
      <c r="H226" s="18"/>
    </row>
    <row r="227" spans="6:8" ht="13.5">
      <c r="F227" s="18"/>
      <c r="G227" s="18"/>
      <c r="H227" s="18"/>
    </row>
    <row r="228" spans="6:8" ht="13.5">
      <c r="F228" s="18"/>
      <c r="G228" s="18"/>
      <c r="H228" s="18"/>
    </row>
    <row r="229" spans="6:8" ht="13.5">
      <c r="F229" s="18"/>
      <c r="G229" s="18"/>
      <c r="H229" s="18"/>
    </row>
    <row r="230" spans="6:8" ht="13.5">
      <c r="F230" s="18"/>
      <c r="G230" s="18"/>
      <c r="H230" s="18"/>
    </row>
    <row r="231" spans="6:8" ht="13.5">
      <c r="F231" s="18"/>
      <c r="G231" s="18"/>
      <c r="H231" s="18"/>
    </row>
    <row r="232" spans="6:8" ht="13.5">
      <c r="F232" s="18"/>
      <c r="G232" s="18"/>
      <c r="H232" s="18"/>
    </row>
    <row r="233" spans="6:8" ht="13.5">
      <c r="F233" s="18"/>
      <c r="G233" s="18"/>
      <c r="H233" s="18"/>
    </row>
    <row r="234" spans="6:8" ht="13.5">
      <c r="F234" s="18"/>
      <c r="G234" s="18"/>
      <c r="H234" s="18"/>
    </row>
    <row r="235" spans="6:8" ht="13.5">
      <c r="F235" s="18"/>
      <c r="G235" s="18"/>
      <c r="H235" s="18"/>
    </row>
    <row r="236" spans="6:8" ht="13.5">
      <c r="F236" s="18"/>
      <c r="G236" s="18"/>
      <c r="H236" s="18"/>
    </row>
    <row r="237" spans="6:8" ht="13.5">
      <c r="F237" s="18"/>
      <c r="G237" s="18"/>
      <c r="H237" s="18"/>
    </row>
    <row r="238" spans="6:8" ht="13.5">
      <c r="F238" s="18"/>
      <c r="G238" s="18"/>
      <c r="H238" s="18"/>
    </row>
    <row r="239" spans="6:8" ht="13.5">
      <c r="F239" s="18"/>
      <c r="G239" s="18"/>
      <c r="H239" s="18"/>
    </row>
    <row r="240" spans="6:8" ht="13.5">
      <c r="F240" s="18"/>
      <c r="G240" s="18"/>
      <c r="H240" s="18"/>
    </row>
    <row r="241" spans="6:8" ht="13.5">
      <c r="F241" s="18"/>
      <c r="G241" s="18"/>
      <c r="H241" s="18"/>
    </row>
    <row r="242" spans="6:8" ht="13.5">
      <c r="F242" s="18"/>
      <c r="G242" s="18"/>
      <c r="H242" s="18"/>
    </row>
    <row r="243" spans="6:8" ht="13.5">
      <c r="F243" s="18"/>
      <c r="G243" s="18"/>
      <c r="H243" s="18"/>
    </row>
    <row r="244" spans="6:8" ht="13.5">
      <c r="F244" s="18"/>
      <c r="G244" s="18"/>
      <c r="H244" s="18"/>
    </row>
    <row r="245" spans="6:8" ht="13.5">
      <c r="F245" s="18"/>
      <c r="G245" s="18"/>
      <c r="H245" s="18"/>
    </row>
    <row r="246" spans="6:8" ht="13.5">
      <c r="F246" s="18"/>
      <c r="G246" s="18"/>
      <c r="H246" s="18"/>
    </row>
    <row r="247" spans="6:8" ht="13.5">
      <c r="F247" s="18"/>
      <c r="G247" s="18"/>
      <c r="H247" s="18"/>
    </row>
    <row r="248" spans="6:8" ht="13.5">
      <c r="F248" s="18"/>
      <c r="G248" s="18"/>
      <c r="H248" s="18"/>
    </row>
    <row r="249" spans="6:8" ht="13.5">
      <c r="F249" s="18"/>
      <c r="G249" s="18"/>
      <c r="H249" s="18"/>
    </row>
    <row r="250" spans="6:8" ht="13.5">
      <c r="F250" s="18"/>
      <c r="G250" s="18"/>
      <c r="H250" s="18"/>
    </row>
    <row r="251" spans="6:8" ht="13.5">
      <c r="F251" s="18"/>
      <c r="G251" s="18"/>
      <c r="H251" s="18"/>
    </row>
    <row r="252" spans="6:8" ht="13.5">
      <c r="F252" s="18"/>
      <c r="G252" s="18"/>
      <c r="H252" s="18"/>
    </row>
    <row r="253" spans="6:8" ht="13.5">
      <c r="F253" s="18"/>
      <c r="G253" s="18"/>
      <c r="H253" s="18"/>
    </row>
    <row r="254" spans="6:8" ht="13.5">
      <c r="F254" s="18"/>
      <c r="G254" s="18"/>
      <c r="H254" s="18"/>
    </row>
    <row r="255" spans="6:8" ht="13.5">
      <c r="F255" s="18"/>
      <c r="G255" s="18"/>
      <c r="H255" s="18"/>
    </row>
    <row r="256" spans="6:8" ht="13.5">
      <c r="F256" s="18"/>
      <c r="G256" s="18"/>
      <c r="H256" s="18"/>
    </row>
    <row r="257" spans="6:8" ht="13.5">
      <c r="F257" s="18"/>
      <c r="G257" s="18"/>
      <c r="H257" s="18"/>
    </row>
    <row r="258" spans="6:8" ht="13.5">
      <c r="F258" s="18"/>
      <c r="G258" s="18"/>
      <c r="H258" s="18"/>
    </row>
    <row r="259" spans="6:8" ht="13.5">
      <c r="F259" s="18"/>
      <c r="G259" s="18"/>
      <c r="H259" s="18"/>
    </row>
    <row r="260" spans="6:8" ht="13.5">
      <c r="F260" s="18"/>
      <c r="G260" s="18"/>
      <c r="H260" s="18"/>
    </row>
    <row r="261" spans="6:8" ht="13.5">
      <c r="F261" s="18"/>
      <c r="G261" s="18"/>
      <c r="H261" s="18"/>
    </row>
    <row r="262" spans="6:8" ht="13.5">
      <c r="F262" s="18"/>
      <c r="G262" s="18"/>
      <c r="H262" s="18"/>
    </row>
    <row r="263" spans="6:8" ht="13.5">
      <c r="F263" s="18"/>
      <c r="G263" s="18"/>
      <c r="H263" s="18"/>
    </row>
    <row r="264" spans="6:8" ht="13.5">
      <c r="F264" s="18"/>
      <c r="G264" s="18"/>
      <c r="H264" s="18"/>
    </row>
    <row r="265" spans="6:8" ht="13.5">
      <c r="F265" s="18"/>
      <c r="G265" s="18"/>
      <c r="H265" s="18"/>
    </row>
    <row r="266" spans="6:8" ht="13.5">
      <c r="F266" s="18"/>
      <c r="G266" s="18"/>
      <c r="H266" s="18"/>
    </row>
    <row r="267" spans="6:8" ht="13.5">
      <c r="F267" s="18"/>
      <c r="G267" s="18"/>
      <c r="H267" s="18"/>
    </row>
    <row r="268" spans="6:8" ht="13.5">
      <c r="F268" s="18"/>
      <c r="G268" s="18"/>
      <c r="H268" s="18"/>
    </row>
    <row r="269" spans="6:8" ht="13.5">
      <c r="F269" s="18"/>
      <c r="G269" s="18"/>
      <c r="H269" s="18"/>
    </row>
    <row r="270" spans="6:8" ht="13.5">
      <c r="F270" s="18"/>
      <c r="G270" s="18"/>
      <c r="H270" s="18"/>
    </row>
    <row r="271" spans="6:8" ht="13.5">
      <c r="F271" s="18"/>
      <c r="G271" s="18"/>
      <c r="H271" s="18"/>
    </row>
    <row r="272" spans="6:8" ht="13.5">
      <c r="F272" s="18"/>
      <c r="G272" s="18"/>
      <c r="H272" s="18"/>
    </row>
    <row r="273" spans="6:8" ht="13.5">
      <c r="F273" s="18"/>
      <c r="G273" s="18"/>
      <c r="H273" s="18"/>
    </row>
    <row r="274" spans="6:8" ht="13.5">
      <c r="F274" s="18"/>
      <c r="G274" s="18"/>
      <c r="H274" s="18"/>
    </row>
    <row r="275" spans="6:8" ht="13.5">
      <c r="F275" s="18"/>
      <c r="G275" s="18"/>
      <c r="H275" s="18"/>
    </row>
    <row r="276" spans="6:8" ht="13.5">
      <c r="F276" s="18"/>
      <c r="G276" s="18"/>
      <c r="H276" s="18"/>
    </row>
    <row r="277" spans="6:8" ht="13.5">
      <c r="F277" s="18"/>
      <c r="G277" s="18"/>
      <c r="H277" s="18"/>
    </row>
    <row r="278" spans="6:8" ht="13.5">
      <c r="F278" s="18"/>
      <c r="G278" s="18"/>
      <c r="H278" s="18"/>
    </row>
    <row r="279" spans="6:8" ht="13.5">
      <c r="F279" s="18"/>
      <c r="G279" s="18"/>
      <c r="H279" s="18"/>
    </row>
    <row r="280" spans="6:8" ht="13.5">
      <c r="F280" s="18"/>
      <c r="G280" s="18"/>
      <c r="H280" s="18"/>
    </row>
    <row r="281" spans="6:8" ht="13.5">
      <c r="F281" s="18"/>
      <c r="G281" s="18"/>
      <c r="H281" s="18"/>
    </row>
    <row r="282" spans="6:8" ht="13.5">
      <c r="F282" s="18"/>
      <c r="G282" s="18"/>
      <c r="H282" s="18"/>
    </row>
    <row r="283" spans="6:8" ht="13.5">
      <c r="F283" s="18"/>
      <c r="G283" s="18"/>
      <c r="H283" s="18"/>
    </row>
    <row r="284" spans="6:8" ht="13.5">
      <c r="F284" s="18"/>
      <c r="G284" s="18"/>
      <c r="H284" s="18"/>
    </row>
    <row r="285" spans="6:8" ht="13.5">
      <c r="F285" s="18"/>
      <c r="G285" s="18"/>
      <c r="H285" s="18"/>
    </row>
    <row r="286" spans="6:8" ht="13.5">
      <c r="F286" s="18"/>
      <c r="G286" s="18"/>
      <c r="H286" s="18"/>
    </row>
    <row r="287" spans="6:8" ht="13.5">
      <c r="F287" s="18"/>
      <c r="G287" s="18"/>
      <c r="H287" s="18"/>
    </row>
    <row r="288" spans="6:8" ht="13.5">
      <c r="F288" s="18"/>
      <c r="G288" s="18"/>
      <c r="H288" s="18"/>
    </row>
    <row r="289" spans="6:8" ht="13.5">
      <c r="F289" s="18"/>
      <c r="G289" s="18"/>
      <c r="H289" s="18"/>
    </row>
    <row r="290" spans="6:8" ht="13.5">
      <c r="F290" s="18"/>
      <c r="G290" s="18"/>
      <c r="H290" s="18"/>
    </row>
    <row r="291" spans="6:8" ht="13.5">
      <c r="F291" s="18"/>
      <c r="G291" s="18"/>
      <c r="H291" s="18"/>
    </row>
    <row r="292" spans="6:8" ht="13.5">
      <c r="F292" s="18"/>
      <c r="G292" s="18"/>
      <c r="H292" s="18"/>
    </row>
    <row r="293" spans="6:8" ht="13.5">
      <c r="F293" s="18"/>
      <c r="G293" s="18"/>
      <c r="H293" s="18"/>
    </row>
    <row r="294" spans="6:8" ht="13.5">
      <c r="F294" s="18"/>
      <c r="G294" s="18"/>
      <c r="H294" s="18"/>
    </row>
    <row r="295" spans="6:8" ht="13.5">
      <c r="F295" s="18"/>
      <c r="G295" s="18"/>
      <c r="H295" s="18"/>
    </row>
    <row r="296" spans="6:8" ht="13.5">
      <c r="F296" s="18"/>
      <c r="G296" s="18"/>
      <c r="H296" s="18"/>
    </row>
    <row r="297" spans="6:8" ht="13.5">
      <c r="F297" s="18"/>
      <c r="G297" s="18"/>
      <c r="H297" s="18"/>
    </row>
    <row r="298" spans="6:8" ht="13.5">
      <c r="F298" s="18"/>
      <c r="G298" s="18"/>
      <c r="H298" s="18"/>
    </row>
    <row r="299" spans="6:8" ht="13.5">
      <c r="F299" s="18"/>
      <c r="G299" s="18"/>
      <c r="H299" s="18"/>
    </row>
    <row r="300" spans="6:8" ht="13.5">
      <c r="F300" s="18"/>
      <c r="G300" s="18"/>
      <c r="H300" s="18"/>
    </row>
    <row r="301" spans="6:8" ht="13.5">
      <c r="F301" s="18"/>
      <c r="G301" s="18"/>
      <c r="H301" s="18"/>
    </row>
    <row r="302" spans="6:8" ht="13.5">
      <c r="F302" s="18"/>
      <c r="G302" s="18"/>
      <c r="H302" s="18"/>
    </row>
    <row r="303" spans="6:8" ht="13.5">
      <c r="F303" s="18"/>
      <c r="G303" s="18"/>
      <c r="H303" s="18"/>
    </row>
    <row r="304" spans="6:8" ht="13.5">
      <c r="F304" s="18"/>
      <c r="G304" s="18"/>
      <c r="H304" s="18"/>
    </row>
    <row r="305" spans="6:8" ht="13.5">
      <c r="F305" s="18"/>
      <c r="G305" s="18"/>
      <c r="H305" s="18"/>
    </row>
    <row r="306" spans="6:8" ht="13.5">
      <c r="F306" s="18"/>
      <c r="G306" s="18"/>
      <c r="H306" s="18"/>
    </row>
    <row r="307" spans="6:8" ht="13.5">
      <c r="F307" s="18"/>
      <c r="G307" s="18"/>
      <c r="H307" s="18"/>
    </row>
    <row r="308" spans="6:8" ht="13.5">
      <c r="F308" s="18"/>
      <c r="G308" s="18"/>
      <c r="H308" s="18"/>
    </row>
    <row r="309" spans="6:8" ht="13.5">
      <c r="F309" s="18"/>
      <c r="G309" s="18"/>
      <c r="H309" s="18"/>
    </row>
    <row r="310" spans="6:8" ht="13.5">
      <c r="F310" s="18"/>
      <c r="G310" s="18"/>
      <c r="H310" s="18"/>
    </row>
    <row r="311" spans="6:8" ht="13.5">
      <c r="F311" s="18"/>
      <c r="G311" s="18"/>
      <c r="H311" s="18"/>
    </row>
    <row r="312" spans="6:8" ht="13.5">
      <c r="F312" s="18"/>
      <c r="G312" s="18"/>
      <c r="H312" s="18"/>
    </row>
    <row r="313" spans="6:8" ht="13.5">
      <c r="F313" s="18"/>
      <c r="G313" s="18"/>
      <c r="H313" s="18"/>
    </row>
    <row r="314" spans="6:8" ht="13.5">
      <c r="F314" s="18"/>
      <c r="G314" s="18"/>
      <c r="H314" s="18"/>
    </row>
    <row r="315" spans="6:8" ht="13.5">
      <c r="F315" s="18"/>
      <c r="G315" s="18"/>
      <c r="H315" s="18"/>
    </row>
    <row r="316" spans="6:8" ht="13.5">
      <c r="F316" s="18"/>
      <c r="G316" s="18"/>
      <c r="H316" s="18"/>
    </row>
    <row r="317" spans="6:8" ht="13.5">
      <c r="F317" s="18"/>
      <c r="G317" s="18"/>
      <c r="H317" s="18"/>
    </row>
    <row r="318" spans="6:8" ht="13.5">
      <c r="F318" s="18"/>
      <c r="G318" s="18"/>
      <c r="H318" s="18"/>
    </row>
    <row r="319" spans="6:8" ht="13.5">
      <c r="F319" s="18"/>
      <c r="G319" s="18"/>
      <c r="H319" s="18"/>
    </row>
    <row r="320" spans="6:8" ht="13.5">
      <c r="F320" s="18"/>
      <c r="G320" s="18"/>
      <c r="H320" s="18"/>
    </row>
    <row r="321" spans="6:8" ht="13.5">
      <c r="F321" s="18"/>
      <c r="G321" s="18"/>
      <c r="H321" s="18"/>
    </row>
    <row r="322" spans="6:8" ht="13.5">
      <c r="F322" s="18"/>
      <c r="G322" s="18"/>
      <c r="H322" s="18"/>
    </row>
    <row r="323" spans="6:8" ht="13.5">
      <c r="F323" s="18"/>
      <c r="G323" s="18"/>
      <c r="H323" s="18"/>
    </row>
    <row r="324" spans="6:8" ht="13.5">
      <c r="F324" s="18"/>
      <c r="G324" s="18"/>
      <c r="H324" s="18"/>
    </row>
    <row r="325" spans="6:8" ht="13.5">
      <c r="F325" s="18"/>
      <c r="G325" s="18"/>
      <c r="H325" s="18"/>
    </row>
    <row r="326" spans="6:8" ht="13.5">
      <c r="F326" s="18"/>
      <c r="G326" s="18"/>
      <c r="H326" s="18"/>
    </row>
    <row r="327" spans="6:8" ht="13.5">
      <c r="F327" s="18"/>
      <c r="G327" s="18"/>
      <c r="H327" s="18"/>
    </row>
    <row r="328" spans="6:8" ht="13.5">
      <c r="F328" s="18"/>
      <c r="G328" s="18"/>
      <c r="H328" s="18"/>
    </row>
    <row r="329" spans="6:8" ht="13.5">
      <c r="F329" s="18"/>
      <c r="G329" s="18"/>
      <c r="H329" s="18"/>
    </row>
    <row r="330" spans="6:8" ht="13.5">
      <c r="F330" s="18"/>
      <c r="G330" s="18"/>
      <c r="H330" s="18"/>
    </row>
    <row r="331" spans="6:8" ht="13.5">
      <c r="F331" s="18"/>
      <c r="G331" s="18"/>
      <c r="H331" s="18"/>
    </row>
    <row r="332" spans="6:8" ht="13.5">
      <c r="F332" s="18"/>
      <c r="G332" s="18"/>
      <c r="H332" s="18"/>
    </row>
    <row r="333" spans="6:8" ht="13.5">
      <c r="F333" s="18"/>
      <c r="G333" s="18"/>
      <c r="H333" s="18"/>
    </row>
    <row r="334" spans="6:8" ht="13.5">
      <c r="F334" s="18"/>
      <c r="G334" s="18"/>
      <c r="H334" s="18"/>
    </row>
    <row r="335" spans="6:8" ht="13.5">
      <c r="F335" s="18"/>
      <c r="G335" s="18"/>
      <c r="H335" s="18"/>
    </row>
    <row r="336" spans="6:8" ht="13.5">
      <c r="F336" s="18"/>
      <c r="G336" s="18"/>
      <c r="H336" s="18"/>
    </row>
    <row r="337" spans="6:8" ht="13.5">
      <c r="F337" s="18"/>
      <c r="G337" s="18"/>
      <c r="H337" s="18"/>
    </row>
    <row r="338" spans="6:8" ht="13.5">
      <c r="F338" s="18"/>
      <c r="G338" s="18"/>
      <c r="H338" s="18"/>
    </row>
    <row r="339" spans="6:8" ht="13.5">
      <c r="F339" s="18"/>
      <c r="G339" s="18"/>
      <c r="H339" s="18"/>
    </row>
    <row r="340" spans="6:8" ht="13.5">
      <c r="F340" s="18"/>
      <c r="G340" s="18"/>
      <c r="H340" s="18"/>
    </row>
    <row r="341" spans="6:8" ht="13.5">
      <c r="F341" s="18"/>
      <c r="G341" s="18"/>
      <c r="H341" s="18"/>
    </row>
    <row r="342" spans="6:8" ht="13.5">
      <c r="F342" s="18"/>
      <c r="G342" s="18"/>
      <c r="H342" s="18"/>
    </row>
    <row r="343" spans="6:8" ht="13.5">
      <c r="F343" s="18"/>
      <c r="G343" s="18"/>
      <c r="H343" s="18"/>
    </row>
    <row r="344" spans="6:8" ht="13.5">
      <c r="F344" s="18"/>
      <c r="G344" s="18"/>
      <c r="H344" s="18"/>
    </row>
    <row r="345" spans="6:8" ht="13.5">
      <c r="F345" s="18"/>
      <c r="G345" s="18"/>
      <c r="H345" s="18"/>
    </row>
    <row r="346" spans="6:8" ht="13.5">
      <c r="F346" s="18"/>
      <c r="G346" s="18"/>
      <c r="H346" s="18"/>
    </row>
    <row r="347" spans="6:8" ht="13.5">
      <c r="F347" s="18"/>
      <c r="G347" s="18"/>
      <c r="H347" s="18"/>
    </row>
    <row r="348" spans="6:8" ht="13.5">
      <c r="F348" s="18"/>
      <c r="G348" s="18"/>
      <c r="H348" s="18"/>
    </row>
    <row r="349" spans="6:8" ht="13.5">
      <c r="F349" s="18"/>
      <c r="G349" s="18"/>
      <c r="H349" s="18"/>
    </row>
    <row r="350" spans="6:8" ht="13.5">
      <c r="F350" s="18"/>
      <c r="G350" s="18"/>
      <c r="H350" s="18"/>
    </row>
    <row r="351" spans="6:8" ht="13.5">
      <c r="F351" s="18"/>
      <c r="G351" s="18"/>
      <c r="H351" s="18"/>
    </row>
    <row r="352" spans="6:8" ht="13.5">
      <c r="F352" s="18"/>
      <c r="G352" s="18"/>
      <c r="H352" s="18"/>
    </row>
    <row r="353" spans="6:8" ht="13.5">
      <c r="F353" s="18"/>
      <c r="G353" s="18"/>
      <c r="H353" s="18"/>
    </row>
    <row r="354" spans="6:8" ht="13.5">
      <c r="F354" s="18"/>
      <c r="G354" s="18"/>
      <c r="H354" s="18"/>
    </row>
    <row r="355" spans="6:8" ht="13.5">
      <c r="F355" s="18"/>
      <c r="G355" s="18"/>
      <c r="H355" s="18"/>
    </row>
    <row r="356" spans="6:8" ht="13.5">
      <c r="F356" s="18"/>
      <c r="G356" s="18"/>
      <c r="H356" s="18"/>
    </row>
    <row r="357" spans="6:8" ht="13.5">
      <c r="F357" s="18"/>
      <c r="G357" s="18"/>
      <c r="H357" s="18"/>
    </row>
    <row r="358" spans="6:8" ht="13.5">
      <c r="F358" s="18"/>
      <c r="G358" s="18"/>
      <c r="H358" s="18"/>
    </row>
    <row r="359" spans="6:8" ht="13.5">
      <c r="F359" s="18"/>
      <c r="G359" s="18"/>
      <c r="H359" s="18"/>
    </row>
    <row r="360" spans="6:8" ht="13.5">
      <c r="F360" s="18"/>
      <c r="G360" s="18"/>
      <c r="H360" s="18"/>
    </row>
    <row r="361" spans="6:8" ht="13.5">
      <c r="F361" s="18"/>
      <c r="G361" s="18"/>
      <c r="H361" s="18"/>
    </row>
    <row r="362" spans="6:8" ht="13.5">
      <c r="F362" s="18"/>
      <c r="G362" s="18"/>
      <c r="H362" s="18"/>
    </row>
    <row r="363" spans="6:8" ht="13.5">
      <c r="F363" s="18"/>
      <c r="G363" s="18"/>
      <c r="H363" s="18"/>
    </row>
    <row r="364" spans="6:8" ht="13.5">
      <c r="F364" s="18"/>
      <c r="G364" s="18"/>
      <c r="H364" s="18"/>
    </row>
    <row r="365" spans="6:8" ht="13.5">
      <c r="F365" s="18"/>
      <c r="G365" s="18"/>
      <c r="H365" s="18"/>
    </row>
    <row r="366" spans="6:8" ht="13.5">
      <c r="F366" s="18"/>
      <c r="G366" s="18"/>
      <c r="H366" s="18"/>
    </row>
    <row r="367" spans="6:8" ht="13.5">
      <c r="F367" s="18"/>
      <c r="G367" s="18"/>
      <c r="H367" s="18"/>
    </row>
    <row r="368" spans="6:8" ht="13.5">
      <c r="F368" s="18"/>
      <c r="G368" s="18"/>
      <c r="H368" s="18"/>
    </row>
    <row r="369" spans="6:8" ht="13.5">
      <c r="F369" s="18"/>
      <c r="G369" s="18"/>
      <c r="H369" s="18"/>
    </row>
    <row r="370" spans="6:8" ht="13.5">
      <c r="F370" s="18"/>
      <c r="G370" s="18"/>
      <c r="H370" s="18"/>
    </row>
    <row r="371" spans="6:8" ht="13.5">
      <c r="F371" s="18"/>
      <c r="G371" s="18"/>
      <c r="H371" s="18"/>
    </row>
    <row r="372" spans="6:8" ht="13.5">
      <c r="F372" s="18"/>
      <c r="G372" s="18"/>
      <c r="H372" s="18"/>
    </row>
    <row r="373" spans="6:8" ht="13.5">
      <c r="F373" s="18"/>
      <c r="G373" s="18"/>
      <c r="H373" s="18"/>
    </row>
    <row r="374" spans="6:8" ht="13.5">
      <c r="F374" s="18"/>
      <c r="G374" s="18"/>
      <c r="H374" s="18"/>
    </row>
    <row r="375" spans="6:8" ht="13.5">
      <c r="F375" s="18"/>
      <c r="G375" s="18"/>
      <c r="H375" s="18"/>
    </row>
    <row r="376" spans="6:8" ht="13.5">
      <c r="F376" s="18"/>
      <c r="G376" s="18"/>
      <c r="H376" s="18"/>
    </row>
    <row r="377" spans="6:8" ht="13.5">
      <c r="F377" s="18"/>
      <c r="G377" s="18"/>
      <c r="H377" s="18"/>
    </row>
    <row r="378" spans="6:8" ht="13.5">
      <c r="F378" s="18"/>
      <c r="G378" s="18"/>
      <c r="H378" s="18"/>
    </row>
    <row r="379" spans="6:8" ht="13.5">
      <c r="F379" s="18"/>
      <c r="G379" s="18"/>
      <c r="H379" s="18"/>
    </row>
    <row r="380" spans="6:8" ht="13.5">
      <c r="F380" s="18"/>
      <c r="G380" s="18"/>
      <c r="H380" s="18"/>
    </row>
    <row r="381" spans="6:8" ht="13.5">
      <c r="F381" s="18"/>
      <c r="G381" s="18"/>
      <c r="H381" s="18"/>
    </row>
    <row r="382" spans="6:8" ht="13.5">
      <c r="F382" s="18"/>
      <c r="G382" s="18"/>
      <c r="H382" s="18"/>
    </row>
    <row r="383" spans="6:8" ht="13.5">
      <c r="F383" s="18"/>
      <c r="G383" s="18"/>
      <c r="H383" s="18"/>
    </row>
    <row r="384" spans="6:8" ht="13.5">
      <c r="F384" s="18"/>
      <c r="G384" s="18"/>
      <c r="H384" s="18"/>
    </row>
    <row r="385" spans="6:8" ht="13.5">
      <c r="F385" s="18"/>
      <c r="G385" s="18"/>
      <c r="H385" s="18"/>
    </row>
    <row r="386" spans="6:8" ht="13.5">
      <c r="F386" s="18"/>
      <c r="G386" s="18"/>
      <c r="H386" s="18"/>
    </row>
    <row r="387" spans="6:8" ht="13.5">
      <c r="F387" s="18"/>
      <c r="G387" s="18"/>
      <c r="H387" s="18"/>
    </row>
    <row r="388" spans="6:8" ht="13.5">
      <c r="F388" s="18"/>
      <c r="G388" s="18"/>
      <c r="H388" s="18"/>
    </row>
    <row r="389" spans="6:8" ht="13.5">
      <c r="F389" s="18"/>
      <c r="G389" s="18"/>
      <c r="H389" s="18"/>
    </row>
    <row r="390" spans="6:8" ht="13.5">
      <c r="F390" s="18"/>
      <c r="G390" s="18"/>
      <c r="H390" s="18"/>
    </row>
    <row r="391" spans="6:8" ht="13.5">
      <c r="F391" s="18"/>
      <c r="G391" s="18"/>
      <c r="H391" s="18"/>
    </row>
    <row r="392" spans="6:8" ht="13.5">
      <c r="F392" s="18"/>
      <c r="G392" s="18"/>
      <c r="H392" s="18"/>
    </row>
    <row r="393" spans="6:8" ht="13.5">
      <c r="F393" s="18"/>
      <c r="G393" s="18"/>
      <c r="H393" s="18"/>
    </row>
    <row r="394" spans="6:8" ht="13.5">
      <c r="F394" s="18"/>
      <c r="G394" s="18"/>
      <c r="H394" s="18"/>
    </row>
    <row r="395" spans="6:8" ht="13.5">
      <c r="F395" s="18"/>
      <c r="G395" s="18"/>
      <c r="H395" s="18"/>
    </row>
    <row r="396" spans="6:8" ht="13.5">
      <c r="F396" s="18"/>
      <c r="G396" s="18"/>
      <c r="H396" s="18"/>
    </row>
    <row r="397" spans="6:8" ht="13.5">
      <c r="F397" s="18"/>
      <c r="G397" s="18"/>
      <c r="H397" s="18"/>
    </row>
    <row r="398" spans="6:8" ht="13.5">
      <c r="F398" s="18"/>
      <c r="G398" s="18"/>
      <c r="H398" s="18"/>
    </row>
    <row r="399" spans="6:8" ht="13.5">
      <c r="F399" s="18"/>
      <c r="G399" s="18"/>
      <c r="H399" s="18"/>
    </row>
    <row r="400" spans="6:8" ht="13.5">
      <c r="F400" s="18"/>
      <c r="G400" s="18"/>
      <c r="H400" s="18"/>
    </row>
    <row r="401" spans="6:8" ht="13.5">
      <c r="F401" s="18"/>
      <c r="G401" s="18"/>
      <c r="H401" s="18"/>
    </row>
    <row r="402" spans="6:8" ht="13.5">
      <c r="F402" s="18"/>
      <c r="G402" s="18"/>
      <c r="H402" s="18"/>
    </row>
    <row r="403" spans="6:8" ht="13.5">
      <c r="F403" s="18"/>
      <c r="G403" s="18"/>
      <c r="H403" s="18"/>
    </row>
    <row r="404" spans="6:8" ht="13.5">
      <c r="F404" s="18"/>
      <c r="G404" s="18"/>
      <c r="H404" s="18"/>
    </row>
    <row r="405" spans="6:8" ht="13.5">
      <c r="F405" s="18"/>
      <c r="G405" s="18"/>
      <c r="H405" s="18"/>
    </row>
    <row r="406" spans="6:8" ht="13.5">
      <c r="F406" s="18"/>
      <c r="G406" s="18"/>
      <c r="H406" s="18"/>
    </row>
    <row r="407" spans="6:8" ht="13.5">
      <c r="F407" s="18"/>
      <c r="G407" s="18"/>
      <c r="H407" s="18"/>
    </row>
    <row r="408" spans="6:8" ht="13.5">
      <c r="F408" s="18"/>
      <c r="G408" s="18"/>
      <c r="H408" s="18"/>
    </row>
    <row r="409" spans="6:8" ht="13.5">
      <c r="F409" s="18"/>
      <c r="G409" s="18"/>
      <c r="H409" s="18"/>
    </row>
    <row r="410" spans="6:8" ht="13.5">
      <c r="F410" s="18"/>
      <c r="G410" s="18"/>
      <c r="H410" s="18"/>
    </row>
    <row r="411" spans="6:8" ht="13.5">
      <c r="F411" s="18"/>
      <c r="G411" s="18"/>
      <c r="H411" s="18"/>
    </row>
    <row r="412" spans="6:8" ht="13.5">
      <c r="F412" s="18"/>
      <c r="G412" s="18"/>
      <c r="H412" s="18"/>
    </row>
    <row r="413" spans="6:8" ht="13.5">
      <c r="F413" s="18"/>
      <c r="G413" s="18"/>
      <c r="H413" s="18"/>
    </row>
    <row r="414" spans="6:8" ht="13.5">
      <c r="F414" s="18"/>
      <c r="G414" s="18"/>
      <c r="H414" s="18"/>
    </row>
    <row r="415" spans="6:8" ht="13.5">
      <c r="F415" s="18"/>
      <c r="G415" s="18"/>
      <c r="H415" s="18"/>
    </row>
    <row r="416" spans="6:8" ht="13.5">
      <c r="F416" s="18"/>
      <c r="G416" s="18"/>
      <c r="H416" s="18"/>
    </row>
    <row r="417" spans="6:8" ht="13.5">
      <c r="F417" s="18"/>
      <c r="G417" s="18"/>
      <c r="H417" s="18"/>
    </row>
    <row r="418" spans="6:8" ht="13.5">
      <c r="F418" s="18"/>
      <c r="G418" s="18"/>
      <c r="H418" s="18"/>
    </row>
    <row r="419" spans="6:8" ht="13.5">
      <c r="F419" s="18"/>
      <c r="G419" s="18"/>
      <c r="H419" s="18"/>
    </row>
    <row r="420" spans="6:8" ht="13.5">
      <c r="F420" s="18"/>
      <c r="G420" s="18"/>
      <c r="H420" s="18"/>
    </row>
    <row r="421" spans="6:8" ht="13.5">
      <c r="F421" s="18"/>
      <c r="G421" s="18"/>
      <c r="H421" s="18"/>
    </row>
    <row r="422" spans="6:8" ht="13.5">
      <c r="F422" s="18"/>
      <c r="G422" s="18"/>
      <c r="H422" s="18"/>
    </row>
    <row r="423" spans="6:8" ht="13.5">
      <c r="F423" s="18"/>
      <c r="G423" s="18"/>
      <c r="H423" s="18"/>
    </row>
    <row r="424" spans="6:8" ht="13.5">
      <c r="F424" s="18"/>
      <c r="G424" s="18"/>
      <c r="H424" s="18"/>
    </row>
    <row r="425" spans="6:8" ht="13.5">
      <c r="F425" s="18"/>
      <c r="G425" s="18"/>
      <c r="H425" s="18"/>
    </row>
    <row r="426" spans="6:8" ht="13.5">
      <c r="F426" s="18"/>
      <c r="G426" s="18"/>
      <c r="H426" s="18"/>
    </row>
    <row r="427" spans="6:8" ht="13.5">
      <c r="F427" s="18"/>
      <c r="G427" s="18"/>
      <c r="H427" s="18"/>
    </row>
    <row r="428" spans="6:8" ht="13.5">
      <c r="F428" s="18"/>
      <c r="G428" s="18"/>
      <c r="H428" s="18"/>
    </row>
    <row r="429" spans="6:8" ht="13.5">
      <c r="F429" s="18"/>
      <c r="G429" s="18"/>
      <c r="H429" s="18"/>
    </row>
    <row r="430" spans="6:8" ht="13.5">
      <c r="F430" s="18"/>
      <c r="G430" s="18"/>
      <c r="H430" s="18"/>
    </row>
    <row r="431" spans="6:8" ht="13.5">
      <c r="F431" s="18"/>
      <c r="G431" s="18"/>
      <c r="H431" s="18"/>
    </row>
    <row r="432" spans="6:8" ht="13.5">
      <c r="F432" s="18"/>
      <c r="G432" s="18"/>
      <c r="H432" s="18"/>
    </row>
    <row r="433" spans="6:8" ht="13.5">
      <c r="F433" s="18"/>
      <c r="G433" s="18"/>
      <c r="H433" s="18"/>
    </row>
    <row r="434" spans="6:8" ht="13.5">
      <c r="F434" s="18"/>
      <c r="G434" s="18"/>
      <c r="H434" s="18"/>
    </row>
    <row r="435" spans="6:8" ht="13.5">
      <c r="F435" s="18"/>
      <c r="G435" s="18"/>
      <c r="H435" s="18"/>
    </row>
    <row r="436" spans="6:8" ht="13.5">
      <c r="F436" s="18"/>
      <c r="G436" s="18"/>
      <c r="H436" s="18"/>
    </row>
    <row r="437" spans="6:8" ht="13.5">
      <c r="F437" s="18"/>
      <c r="G437" s="18"/>
      <c r="H437" s="18"/>
    </row>
    <row r="438" spans="6:8" ht="13.5">
      <c r="F438" s="18"/>
      <c r="G438" s="18"/>
      <c r="H438" s="18"/>
    </row>
    <row r="439" spans="6:8" ht="13.5">
      <c r="F439" s="18"/>
      <c r="G439" s="18"/>
      <c r="H439" s="18"/>
    </row>
    <row r="440" spans="6:8" ht="13.5">
      <c r="F440" s="18"/>
      <c r="G440" s="18"/>
      <c r="H440" s="18"/>
    </row>
    <row r="441" spans="6:8" ht="13.5">
      <c r="F441" s="18"/>
      <c r="G441" s="18"/>
      <c r="H441" s="18"/>
    </row>
    <row r="442" spans="6:8" ht="13.5">
      <c r="F442" s="18"/>
      <c r="G442" s="18"/>
      <c r="H442" s="18"/>
    </row>
    <row r="443" spans="6:8" ht="13.5">
      <c r="F443" s="18"/>
      <c r="G443" s="18"/>
      <c r="H443" s="18"/>
    </row>
    <row r="444" spans="6:8" ht="13.5">
      <c r="F444" s="18"/>
      <c r="G444" s="18"/>
      <c r="H444" s="18"/>
    </row>
    <row r="445" spans="6:8" ht="13.5">
      <c r="F445" s="18"/>
      <c r="G445" s="18"/>
      <c r="H445" s="18"/>
    </row>
    <row r="446" spans="6:8" ht="13.5">
      <c r="F446" s="18"/>
      <c r="G446" s="18"/>
      <c r="H446" s="18"/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6692913385826772" top="0.6692913385826772" bottom="0.5905511811023623" header="0.5118110236220472" footer="0.4724409448818898"/>
  <pageSetup horizontalDpi="600" verticalDpi="600" orientation="portrait" paperSize="9" scale="98" r:id="rId1"/>
  <headerFooter alignWithMargins="0">
    <oddHeader>&amp;L　　Ⅱ　国民健康保険税（料）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33"/>
  <sheetViews>
    <sheetView showGridLines="0" zoomScaleSheetLayoutView="70" workbookViewId="0" topLeftCell="A1">
      <selection activeCell="A2" sqref="A2"/>
    </sheetView>
  </sheetViews>
  <sheetFormatPr defaultColWidth="9.00390625" defaultRowHeight="13.5"/>
  <cols>
    <col min="1" max="1" width="2.625" style="14" customWidth="1"/>
    <col min="2" max="2" width="3.125" style="14" customWidth="1"/>
    <col min="3" max="3" width="16.25390625" style="14" customWidth="1"/>
    <col min="4" max="4" width="11.375" style="14" customWidth="1"/>
    <col min="5" max="5" width="10.625" style="14" customWidth="1"/>
    <col min="6" max="6" width="11.625" style="14" customWidth="1"/>
    <col min="7" max="7" width="11.375" style="14" customWidth="1"/>
    <col min="8" max="8" width="10.625" style="14" customWidth="1"/>
    <col min="9" max="9" width="11.625" style="14" customWidth="1"/>
    <col min="10" max="12" width="5.625" style="14" customWidth="1"/>
    <col min="13" max="16384" width="9.00390625" style="14" customWidth="1"/>
  </cols>
  <sheetData>
    <row r="1" spans="1:12" s="12" customFormat="1" ht="30.75" customHeight="1">
      <c r="A1" s="330" t="s">
        <v>163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3:12" ht="24" customHeight="1"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thickBot="1">
      <c r="A3" s="14" t="s">
        <v>63</v>
      </c>
      <c r="L3" s="24" t="s">
        <v>64</v>
      </c>
    </row>
    <row r="4" spans="1:12" s="27" customFormat="1" ht="27" customHeight="1">
      <c r="A4" s="307" t="s">
        <v>112</v>
      </c>
      <c r="B4" s="308"/>
      <c r="C4" s="309"/>
      <c r="D4" s="303" t="s">
        <v>76</v>
      </c>
      <c r="E4" s="304"/>
      <c r="F4" s="305"/>
      <c r="G4" s="303" t="s">
        <v>77</v>
      </c>
      <c r="H4" s="304"/>
      <c r="I4" s="305"/>
      <c r="J4" s="303" t="s">
        <v>78</v>
      </c>
      <c r="K4" s="304"/>
      <c r="L4" s="306"/>
    </row>
    <row r="5" spans="1:12" s="27" customFormat="1" ht="27" customHeight="1" thickBot="1">
      <c r="A5" s="310" t="s">
        <v>111</v>
      </c>
      <c r="B5" s="311"/>
      <c r="C5" s="312"/>
      <c r="D5" s="28" t="s">
        <v>79</v>
      </c>
      <c r="E5" s="29" t="s">
        <v>80</v>
      </c>
      <c r="F5" s="30" t="s">
        <v>81</v>
      </c>
      <c r="G5" s="28" t="s">
        <v>79</v>
      </c>
      <c r="H5" s="29" t="s">
        <v>80</v>
      </c>
      <c r="I5" s="30" t="s">
        <v>81</v>
      </c>
      <c r="J5" s="28" t="s">
        <v>82</v>
      </c>
      <c r="K5" s="29" t="s">
        <v>83</v>
      </c>
      <c r="L5" s="40" t="s">
        <v>81</v>
      </c>
    </row>
    <row r="6" spans="1:12" ht="27" customHeight="1" thickTop="1">
      <c r="A6" s="313" t="s">
        <v>84</v>
      </c>
      <c r="B6" s="314"/>
      <c r="C6" s="315"/>
      <c r="D6" s="31">
        <f>SUM(D7,D27)</f>
        <v>137052897</v>
      </c>
      <c r="E6" s="32">
        <f>SUM(E7,E27)</f>
        <v>15630726</v>
      </c>
      <c r="F6" s="33">
        <f>SUM(D6:E6)</f>
        <v>152683623</v>
      </c>
      <c r="G6" s="31">
        <f>SUM(G7,G27)</f>
        <v>132147047</v>
      </c>
      <c r="H6" s="32">
        <f>SUM(H7,H27)</f>
        <v>4208684</v>
      </c>
      <c r="I6" s="33">
        <f>SUM(G6:H6)</f>
        <v>136355731</v>
      </c>
      <c r="J6" s="41">
        <f>IF(D6=0,"-",ROUND((G6/D6)*100,1))</f>
        <v>96.4</v>
      </c>
      <c r="K6" s="42">
        <f>IF(E6=0,"-",ROUND((H6/E6)*100,1))</f>
        <v>26.9</v>
      </c>
      <c r="L6" s="43">
        <f>IF(F6=0,"-",ROUND((I6/F6)*100,1))</f>
        <v>89.3</v>
      </c>
    </row>
    <row r="7" spans="1:12" ht="27" customHeight="1">
      <c r="A7" s="316" t="s">
        <v>110</v>
      </c>
      <c r="B7" s="317"/>
      <c r="C7" s="318"/>
      <c r="D7" s="34">
        <f>SUM(D8,D13,D21,D22,D23,D24)</f>
        <v>136222795</v>
      </c>
      <c r="E7" s="35">
        <f>SUM(E8,E13,E21,E22,E23,E24)</f>
        <v>15612376</v>
      </c>
      <c r="F7" s="36">
        <f aca="true" t="shared" si="0" ref="F7:F33">SUM(D7:E7)</f>
        <v>151835171</v>
      </c>
      <c r="G7" s="34">
        <f>SUM(G8,G13,G21,G22,G23,G24)</f>
        <v>131323375</v>
      </c>
      <c r="H7" s="35">
        <f>SUM(H8,H13,H21,H22,H23,H24)</f>
        <v>4205677</v>
      </c>
      <c r="I7" s="36">
        <f aca="true" t="shared" si="1" ref="I7:I33">SUM(G7:H7)</f>
        <v>135529052</v>
      </c>
      <c r="J7" s="44">
        <f aca="true" t="shared" si="2" ref="J7:J33">IF(D7=0,"-",ROUND((G7/D7)*100,1))</f>
        <v>96.4</v>
      </c>
      <c r="K7" s="45">
        <f aca="true" t="shared" si="3" ref="K7:K33">IF(E7=0,"-",ROUND((H7/E7)*100,1))</f>
        <v>26.9</v>
      </c>
      <c r="L7" s="46">
        <f aca="true" t="shared" si="4" ref="L7:L33">IF(F7=0,"-",ROUND((I7/F7)*100,1))</f>
        <v>89.3</v>
      </c>
    </row>
    <row r="8" spans="1:12" ht="27" customHeight="1">
      <c r="A8" s="319" t="s">
        <v>109</v>
      </c>
      <c r="B8" s="320"/>
      <c r="C8" s="321"/>
      <c r="D8" s="51">
        <f>SUM(D9:D12)</f>
        <v>54391616</v>
      </c>
      <c r="E8" s="52">
        <f>SUM(E9:E12)</f>
        <v>4388879</v>
      </c>
      <c r="F8" s="53">
        <f t="shared" si="0"/>
        <v>58780495</v>
      </c>
      <c r="G8" s="51">
        <f>SUM(G9:G12)</f>
        <v>52767252</v>
      </c>
      <c r="H8" s="52">
        <f>SUM(H9:H12)</f>
        <v>1181067</v>
      </c>
      <c r="I8" s="53">
        <f t="shared" si="1"/>
        <v>53948319</v>
      </c>
      <c r="J8" s="54">
        <f t="shared" si="2"/>
        <v>97</v>
      </c>
      <c r="K8" s="55">
        <f t="shared" si="3"/>
        <v>26.9</v>
      </c>
      <c r="L8" s="56">
        <f t="shared" si="4"/>
        <v>91.8</v>
      </c>
    </row>
    <row r="9" spans="1:12" ht="27" customHeight="1">
      <c r="A9" s="25"/>
      <c r="B9" s="322" t="s">
        <v>86</v>
      </c>
      <c r="C9" s="323"/>
      <c r="D9" s="57">
        <f>'(ｲ)個人均等割'!C48</f>
        <v>1498064</v>
      </c>
      <c r="E9" s="58">
        <f>'(ｲ)個人均等割'!D48</f>
        <v>145044</v>
      </c>
      <c r="F9" s="59">
        <f t="shared" si="0"/>
        <v>1643108</v>
      </c>
      <c r="G9" s="57">
        <f>'(ｲ)個人均等割'!F48</f>
        <v>1444044</v>
      </c>
      <c r="H9" s="58">
        <f>'(ｲ)個人均等割'!G48</f>
        <v>40320</v>
      </c>
      <c r="I9" s="59">
        <f t="shared" si="1"/>
        <v>1484364</v>
      </c>
      <c r="J9" s="60">
        <f t="shared" si="2"/>
        <v>96.4</v>
      </c>
      <c r="K9" s="61">
        <f t="shared" si="3"/>
        <v>27.8</v>
      </c>
      <c r="L9" s="62">
        <f t="shared" si="4"/>
        <v>90.3</v>
      </c>
    </row>
    <row r="10" spans="1:12" ht="27" customHeight="1">
      <c r="A10" s="25"/>
      <c r="B10" s="324" t="s">
        <v>87</v>
      </c>
      <c r="C10" s="323"/>
      <c r="D10" s="57">
        <f>'(ﾛ)所得割'!C48</f>
        <v>43090069</v>
      </c>
      <c r="E10" s="58">
        <f>'(ﾛ)所得割'!D48</f>
        <v>4034462</v>
      </c>
      <c r="F10" s="59">
        <f t="shared" si="0"/>
        <v>47124531</v>
      </c>
      <c r="G10" s="57">
        <f>'(ﾛ)所得割'!F48</f>
        <v>41587377</v>
      </c>
      <c r="H10" s="58">
        <f>'(ﾛ)所得割'!G48</f>
        <v>1087857</v>
      </c>
      <c r="I10" s="59">
        <f t="shared" si="1"/>
        <v>42675234</v>
      </c>
      <c r="J10" s="60">
        <f t="shared" si="2"/>
        <v>96.5</v>
      </c>
      <c r="K10" s="61">
        <f t="shared" si="3"/>
        <v>27</v>
      </c>
      <c r="L10" s="62">
        <f t="shared" si="4"/>
        <v>90.6</v>
      </c>
    </row>
    <row r="11" spans="1:12" ht="27" customHeight="1">
      <c r="A11" s="25"/>
      <c r="B11" s="322" t="s">
        <v>88</v>
      </c>
      <c r="C11" s="323"/>
      <c r="D11" s="57">
        <f>'(ﾊ)法人均等割'!C48</f>
        <v>2890856</v>
      </c>
      <c r="E11" s="58">
        <f>'(ﾊ)法人均等割'!D48</f>
        <v>78680</v>
      </c>
      <c r="F11" s="59">
        <f t="shared" si="0"/>
        <v>2969536</v>
      </c>
      <c r="G11" s="57">
        <f>'(ﾊ)法人均等割'!F48</f>
        <v>2862058</v>
      </c>
      <c r="H11" s="58">
        <f>'(ﾊ)法人均等割'!G48</f>
        <v>18894</v>
      </c>
      <c r="I11" s="59">
        <f t="shared" si="1"/>
        <v>2880952</v>
      </c>
      <c r="J11" s="60">
        <f t="shared" si="2"/>
        <v>99</v>
      </c>
      <c r="K11" s="61">
        <f t="shared" si="3"/>
        <v>24</v>
      </c>
      <c r="L11" s="62">
        <f t="shared" si="4"/>
        <v>97</v>
      </c>
    </row>
    <row r="12" spans="1:12" ht="27" customHeight="1">
      <c r="A12" s="26"/>
      <c r="B12" s="325" t="s">
        <v>89</v>
      </c>
      <c r="C12" s="326"/>
      <c r="D12" s="63">
        <f>'(ﾆ)法人税割'!C48</f>
        <v>6912627</v>
      </c>
      <c r="E12" s="64">
        <f>'(ﾆ)法人税割'!D48</f>
        <v>130693</v>
      </c>
      <c r="F12" s="65">
        <f t="shared" si="0"/>
        <v>7043320</v>
      </c>
      <c r="G12" s="63">
        <f>'(ﾆ)法人税割'!F48</f>
        <v>6873773</v>
      </c>
      <c r="H12" s="64">
        <f>'(ﾆ)法人税割'!G48</f>
        <v>33996</v>
      </c>
      <c r="I12" s="65">
        <f t="shared" si="1"/>
        <v>6907769</v>
      </c>
      <c r="J12" s="66">
        <f t="shared" si="2"/>
        <v>99.4</v>
      </c>
      <c r="K12" s="67">
        <f t="shared" si="3"/>
        <v>26</v>
      </c>
      <c r="L12" s="68">
        <f t="shared" si="4"/>
        <v>98.1</v>
      </c>
    </row>
    <row r="13" spans="1:12" ht="27" customHeight="1">
      <c r="A13" s="319" t="s">
        <v>108</v>
      </c>
      <c r="B13" s="317"/>
      <c r="C13" s="318"/>
      <c r="D13" s="34">
        <f>SUM(D14,D18)</f>
        <v>70380094</v>
      </c>
      <c r="E13" s="35">
        <f>SUM(E14,E18)</f>
        <v>10752445</v>
      </c>
      <c r="F13" s="36">
        <f t="shared" si="0"/>
        <v>81132539</v>
      </c>
      <c r="G13" s="34">
        <f>SUM(G14,G18)</f>
        <v>67272780</v>
      </c>
      <c r="H13" s="35">
        <f>SUM(H14,H18)</f>
        <v>2898812</v>
      </c>
      <c r="I13" s="36">
        <f t="shared" si="1"/>
        <v>70171592</v>
      </c>
      <c r="J13" s="44">
        <f t="shared" si="2"/>
        <v>95.6</v>
      </c>
      <c r="K13" s="45">
        <f t="shared" si="3"/>
        <v>27</v>
      </c>
      <c r="L13" s="46">
        <f t="shared" si="4"/>
        <v>86.5</v>
      </c>
    </row>
    <row r="14" spans="1:12" ht="27" customHeight="1">
      <c r="A14" s="25"/>
      <c r="B14" s="327" t="s">
        <v>90</v>
      </c>
      <c r="C14" s="321"/>
      <c r="D14" s="51">
        <f>SUM(D15:D17)</f>
        <v>68036551</v>
      </c>
      <c r="E14" s="52">
        <f>SUM(E15:E17)</f>
        <v>10752445</v>
      </c>
      <c r="F14" s="53">
        <f t="shared" si="0"/>
        <v>78788996</v>
      </c>
      <c r="G14" s="51">
        <f>SUM(G15:G17)</f>
        <v>64929237</v>
      </c>
      <c r="H14" s="52">
        <f>SUM(H15:H17)</f>
        <v>2898812</v>
      </c>
      <c r="I14" s="53">
        <f t="shared" si="1"/>
        <v>67828049</v>
      </c>
      <c r="J14" s="54">
        <f t="shared" si="2"/>
        <v>95.4</v>
      </c>
      <c r="K14" s="55">
        <f t="shared" si="3"/>
        <v>27</v>
      </c>
      <c r="L14" s="56">
        <f t="shared" si="4"/>
        <v>86.1</v>
      </c>
    </row>
    <row r="15" spans="1:12" ht="27" customHeight="1">
      <c r="A15" s="25"/>
      <c r="B15" s="69"/>
      <c r="C15" s="59" t="s">
        <v>91</v>
      </c>
      <c r="D15" s="57">
        <f>'a土地'!C48</f>
        <v>24399673</v>
      </c>
      <c r="E15" s="58">
        <f>'a土地'!D48</f>
        <v>3718758</v>
      </c>
      <c r="F15" s="59">
        <f t="shared" si="0"/>
        <v>28118431</v>
      </c>
      <c r="G15" s="57">
        <f>'a土地'!F48</f>
        <v>23316052</v>
      </c>
      <c r="H15" s="58">
        <f>'a土地'!G48</f>
        <v>1012146</v>
      </c>
      <c r="I15" s="59">
        <f t="shared" si="1"/>
        <v>24328198</v>
      </c>
      <c r="J15" s="60">
        <f t="shared" si="2"/>
        <v>95.6</v>
      </c>
      <c r="K15" s="61">
        <f t="shared" si="3"/>
        <v>27.2</v>
      </c>
      <c r="L15" s="62">
        <f t="shared" si="4"/>
        <v>86.5</v>
      </c>
    </row>
    <row r="16" spans="1:12" ht="27" customHeight="1">
      <c r="A16" s="25"/>
      <c r="B16" s="69"/>
      <c r="C16" s="59" t="s">
        <v>92</v>
      </c>
      <c r="D16" s="57">
        <f>'b家屋'!C48</f>
        <v>35417938</v>
      </c>
      <c r="E16" s="58">
        <f>'b家屋'!D48</f>
        <v>5827184</v>
      </c>
      <c r="F16" s="59">
        <f t="shared" si="0"/>
        <v>41245122</v>
      </c>
      <c r="G16" s="57">
        <f>'b家屋'!F48</f>
        <v>33780087</v>
      </c>
      <c r="H16" s="58">
        <f>'b家屋'!G48</f>
        <v>1558670</v>
      </c>
      <c r="I16" s="59">
        <f t="shared" si="1"/>
        <v>35338757</v>
      </c>
      <c r="J16" s="60">
        <f t="shared" si="2"/>
        <v>95.4</v>
      </c>
      <c r="K16" s="61">
        <f t="shared" si="3"/>
        <v>26.7</v>
      </c>
      <c r="L16" s="62">
        <f t="shared" si="4"/>
        <v>85.7</v>
      </c>
    </row>
    <row r="17" spans="1:12" ht="27" customHeight="1">
      <c r="A17" s="25"/>
      <c r="B17" s="70"/>
      <c r="C17" s="65" t="s">
        <v>93</v>
      </c>
      <c r="D17" s="63">
        <f>'c償却資産'!C48</f>
        <v>8218940</v>
      </c>
      <c r="E17" s="64">
        <f>'c償却資産'!D48</f>
        <v>1206503</v>
      </c>
      <c r="F17" s="65">
        <f t="shared" si="0"/>
        <v>9425443</v>
      </c>
      <c r="G17" s="63">
        <f>'c償却資産'!F48</f>
        <v>7833098</v>
      </c>
      <c r="H17" s="64">
        <f>'c償却資産'!G48</f>
        <v>327996</v>
      </c>
      <c r="I17" s="65">
        <f t="shared" si="1"/>
        <v>8161094</v>
      </c>
      <c r="J17" s="66">
        <f t="shared" si="2"/>
        <v>95.3</v>
      </c>
      <c r="K17" s="71">
        <f t="shared" si="3"/>
        <v>27.2</v>
      </c>
      <c r="L17" s="68">
        <f t="shared" si="4"/>
        <v>86.6</v>
      </c>
    </row>
    <row r="18" spans="1:12" ht="27" customHeight="1">
      <c r="A18" s="25"/>
      <c r="B18" s="327" t="s">
        <v>94</v>
      </c>
      <c r="C18" s="321"/>
      <c r="D18" s="51">
        <f>D19+D20</f>
        <v>2343543</v>
      </c>
      <c r="E18" s="52">
        <f>E19+E20</f>
        <v>0</v>
      </c>
      <c r="F18" s="53">
        <f t="shared" si="0"/>
        <v>2343543</v>
      </c>
      <c r="G18" s="51">
        <f>G19+G20</f>
        <v>2343543</v>
      </c>
      <c r="H18" s="52">
        <f>H19+H20</f>
        <v>0</v>
      </c>
      <c r="I18" s="53">
        <f t="shared" si="1"/>
        <v>2343543</v>
      </c>
      <c r="J18" s="54">
        <f t="shared" si="2"/>
        <v>100</v>
      </c>
      <c r="K18" s="72" t="str">
        <f t="shared" si="3"/>
        <v>-</v>
      </c>
      <c r="L18" s="56">
        <f t="shared" si="4"/>
        <v>100</v>
      </c>
    </row>
    <row r="19" spans="1:12" ht="27" customHeight="1">
      <c r="A19" s="25"/>
      <c r="B19" s="69"/>
      <c r="C19" s="59" t="s">
        <v>95</v>
      </c>
      <c r="D19" s="57">
        <f>'a交付金'!C48</f>
        <v>2343543</v>
      </c>
      <c r="E19" s="58">
        <f>'a交付金'!D48</f>
        <v>0</v>
      </c>
      <c r="F19" s="59">
        <f>SUM(D19:E19)</f>
        <v>2343543</v>
      </c>
      <c r="G19" s="57">
        <f>'a交付金'!F48</f>
        <v>2343543</v>
      </c>
      <c r="H19" s="58">
        <f>'a交付金'!G48</f>
        <v>0</v>
      </c>
      <c r="I19" s="59">
        <f>SUM(G19:H19)</f>
        <v>2343543</v>
      </c>
      <c r="J19" s="60">
        <f t="shared" si="2"/>
        <v>100</v>
      </c>
      <c r="K19" s="73" t="str">
        <f t="shared" si="3"/>
        <v>-</v>
      </c>
      <c r="L19" s="62">
        <f t="shared" si="4"/>
        <v>100</v>
      </c>
    </row>
    <row r="20" spans="1:12" ht="27" customHeight="1">
      <c r="A20" s="26"/>
      <c r="B20" s="70"/>
      <c r="C20" s="65" t="s">
        <v>96</v>
      </c>
      <c r="D20" s="63">
        <f>'b納付金'!C48</f>
        <v>0</v>
      </c>
      <c r="E20" s="64">
        <f>'b納付金'!D48</f>
        <v>0</v>
      </c>
      <c r="F20" s="65">
        <f>SUM(D20:E20)</f>
        <v>0</v>
      </c>
      <c r="G20" s="63">
        <f>'b納付金'!F48</f>
        <v>0</v>
      </c>
      <c r="H20" s="64">
        <f>'b納付金'!G48</f>
        <v>0</v>
      </c>
      <c r="I20" s="65">
        <f>SUM(G20:H20)</f>
        <v>0</v>
      </c>
      <c r="J20" s="66" t="str">
        <f t="shared" si="2"/>
        <v>-</v>
      </c>
      <c r="K20" s="71" t="str">
        <f t="shared" si="3"/>
        <v>-</v>
      </c>
      <c r="L20" s="68" t="str">
        <f t="shared" si="4"/>
        <v>-</v>
      </c>
    </row>
    <row r="21" spans="1:12" ht="27" customHeight="1">
      <c r="A21" s="316" t="s">
        <v>107</v>
      </c>
      <c r="B21" s="317"/>
      <c r="C21" s="318"/>
      <c r="D21" s="34">
        <f>'(3)軽自動車'!C48</f>
        <v>3050938</v>
      </c>
      <c r="E21" s="35">
        <f>'(3)軽自動車'!D48</f>
        <v>461882</v>
      </c>
      <c r="F21" s="36">
        <f t="shared" si="0"/>
        <v>3512820</v>
      </c>
      <c r="G21" s="34">
        <f>'(3)軽自動車'!F48</f>
        <v>2883755</v>
      </c>
      <c r="H21" s="35">
        <f>'(3)軽自動車'!G48</f>
        <v>124309</v>
      </c>
      <c r="I21" s="36">
        <f t="shared" si="1"/>
        <v>3008064</v>
      </c>
      <c r="J21" s="44">
        <f t="shared" si="2"/>
        <v>94.5</v>
      </c>
      <c r="K21" s="45">
        <f t="shared" si="3"/>
        <v>26.9</v>
      </c>
      <c r="L21" s="46">
        <f t="shared" si="4"/>
        <v>85.6</v>
      </c>
    </row>
    <row r="22" spans="1:12" ht="27" customHeight="1">
      <c r="A22" s="316" t="s">
        <v>106</v>
      </c>
      <c r="B22" s="317"/>
      <c r="C22" s="318"/>
      <c r="D22" s="34">
        <f>'(4)たばこ税'!C48</f>
        <v>8364699</v>
      </c>
      <c r="E22" s="35">
        <f>'(4)たばこ税'!D48</f>
        <v>0</v>
      </c>
      <c r="F22" s="36">
        <f t="shared" si="0"/>
        <v>8364699</v>
      </c>
      <c r="G22" s="34">
        <f>'(4)たばこ税'!F48</f>
        <v>8364162</v>
      </c>
      <c r="H22" s="35">
        <f>'(4)たばこ税'!G48</f>
        <v>0</v>
      </c>
      <c r="I22" s="36">
        <f t="shared" si="1"/>
        <v>8364162</v>
      </c>
      <c r="J22" s="44">
        <f t="shared" si="2"/>
        <v>100</v>
      </c>
      <c r="K22" s="45" t="str">
        <f t="shared" si="3"/>
        <v>-</v>
      </c>
      <c r="L22" s="46">
        <f t="shared" si="4"/>
        <v>100</v>
      </c>
    </row>
    <row r="23" spans="1:12" ht="27" customHeight="1">
      <c r="A23" s="316" t="s">
        <v>105</v>
      </c>
      <c r="B23" s="317"/>
      <c r="C23" s="318"/>
      <c r="D23" s="34">
        <f>'(5)鉱産税'!C48</f>
        <v>35448</v>
      </c>
      <c r="E23" s="35">
        <f>'(5)鉱産税'!D48</f>
        <v>779</v>
      </c>
      <c r="F23" s="36">
        <f t="shared" si="0"/>
        <v>36227</v>
      </c>
      <c r="G23" s="34">
        <f>'(5)鉱産税'!F48</f>
        <v>35426</v>
      </c>
      <c r="H23" s="35">
        <f>'(5)鉱産税'!G48</f>
        <v>779</v>
      </c>
      <c r="I23" s="36">
        <f t="shared" si="1"/>
        <v>36205</v>
      </c>
      <c r="J23" s="44">
        <f t="shared" si="2"/>
        <v>99.9</v>
      </c>
      <c r="K23" s="47">
        <f t="shared" si="3"/>
        <v>100</v>
      </c>
      <c r="L23" s="46">
        <f t="shared" si="4"/>
        <v>99.9</v>
      </c>
    </row>
    <row r="24" spans="1:12" ht="27" customHeight="1">
      <c r="A24" s="319" t="s">
        <v>104</v>
      </c>
      <c r="B24" s="320"/>
      <c r="C24" s="321"/>
      <c r="D24" s="51">
        <f>SUM(D25:D26)</f>
        <v>0</v>
      </c>
      <c r="E24" s="52">
        <f>SUM(E25:E26)</f>
        <v>8391</v>
      </c>
      <c r="F24" s="53">
        <f t="shared" si="0"/>
        <v>8391</v>
      </c>
      <c r="G24" s="51">
        <f>SUM(G25:G26)</f>
        <v>0</v>
      </c>
      <c r="H24" s="52">
        <f>SUM(H25:H26)</f>
        <v>710</v>
      </c>
      <c r="I24" s="53">
        <f t="shared" si="1"/>
        <v>710</v>
      </c>
      <c r="J24" s="54" t="str">
        <f t="shared" si="2"/>
        <v>-</v>
      </c>
      <c r="K24" s="55">
        <f t="shared" si="3"/>
        <v>8.5</v>
      </c>
      <c r="L24" s="56">
        <f t="shared" si="4"/>
        <v>8.5</v>
      </c>
    </row>
    <row r="25" spans="1:12" ht="27" customHeight="1">
      <c r="A25" s="25"/>
      <c r="B25" s="322" t="s">
        <v>97</v>
      </c>
      <c r="C25" s="323"/>
      <c r="D25" s="57">
        <f>'(ｲ)保有分'!C48</f>
        <v>0</v>
      </c>
      <c r="E25" s="58">
        <f>'(ｲ)保有分'!D48</f>
        <v>7518</v>
      </c>
      <c r="F25" s="59">
        <f t="shared" si="0"/>
        <v>7518</v>
      </c>
      <c r="G25" s="57">
        <f>'(ｲ)保有分'!F48</f>
        <v>0</v>
      </c>
      <c r="H25" s="58">
        <f>'(ｲ)保有分'!G48</f>
        <v>231</v>
      </c>
      <c r="I25" s="59">
        <f t="shared" si="1"/>
        <v>231</v>
      </c>
      <c r="J25" s="60" t="str">
        <f t="shared" si="2"/>
        <v>-</v>
      </c>
      <c r="K25" s="61">
        <f t="shared" si="3"/>
        <v>3.1</v>
      </c>
      <c r="L25" s="62">
        <f t="shared" si="4"/>
        <v>3.1</v>
      </c>
    </row>
    <row r="26" spans="1:12" ht="27" customHeight="1">
      <c r="A26" s="26"/>
      <c r="B26" s="325" t="s">
        <v>98</v>
      </c>
      <c r="C26" s="326"/>
      <c r="D26" s="63">
        <f>'(ﾛ)取得分'!C48</f>
        <v>0</v>
      </c>
      <c r="E26" s="64">
        <f>'(ﾛ)取得分'!D48</f>
        <v>873</v>
      </c>
      <c r="F26" s="65">
        <f t="shared" si="0"/>
        <v>873</v>
      </c>
      <c r="G26" s="63">
        <f>'(ﾛ)取得分'!F48</f>
        <v>0</v>
      </c>
      <c r="H26" s="64">
        <f>'(ﾛ)取得分'!G48</f>
        <v>479</v>
      </c>
      <c r="I26" s="65">
        <f t="shared" si="1"/>
        <v>479</v>
      </c>
      <c r="J26" s="66" t="str">
        <f t="shared" si="2"/>
        <v>-</v>
      </c>
      <c r="K26" s="67">
        <f t="shared" si="3"/>
        <v>54.9</v>
      </c>
      <c r="L26" s="68">
        <f t="shared" si="4"/>
        <v>54.9</v>
      </c>
    </row>
    <row r="27" spans="1:12" ht="27" customHeight="1">
      <c r="A27" s="316" t="s">
        <v>100</v>
      </c>
      <c r="B27" s="317"/>
      <c r="C27" s="318"/>
      <c r="D27" s="34">
        <f>SUM(D28:D30)</f>
        <v>830102</v>
      </c>
      <c r="E27" s="35">
        <f>SUM(E28:E30)</f>
        <v>18350</v>
      </c>
      <c r="F27" s="36">
        <f>SUM(D27:E27)</f>
        <v>848452</v>
      </c>
      <c r="G27" s="34">
        <f>SUM(G28:G30)</f>
        <v>823672</v>
      </c>
      <c r="H27" s="35">
        <f>SUM(H28:H30)</f>
        <v>3007</v>
      </c>
      <c r="I27" s="36">
        <f>SUM(G27:H27)</f>
        <v>826679</v>
      </c>
      <c r="J27" s="44">
        <f t="shared" si="2"/>
        <v>99.2</v>
      </c>
      <c r="K27" s="45">
        <f t="shared" si="3"/>
        <v>16.4</v>
      </c>
      <c r="L27" s="46">
        <f t="shared" si="4"/>
        <v>97.4</v>
      </c>
    </row>
    <row r="28" spans="1:12" ht="27" customHeight="1">
      <c r="A28" s="316" t="s">
        <v>101</v>
      </c>
      <c r="B28" s="317"/>
      <c r="C28" s="318"/>
      <c r="D28" s="34">
        <f>'(1)入湯税'!C48</f>
        <v>54264</v>
      </c>
      <c r="E28" s="35">
        <f>'(1)入湯税'!D48</f>
        <v>0</v>
      </c>
      <c r="F28" s="36">
        <f t="shared" si="0"/>
        <v>54264</v>
      </c>
      <c r="G28" s="34">
        <f>'(1)入湯税'!F48</f>
        <v>54263</v>
      </c>
      <c r="H28" s="35">
        <f>'(1)入湯税'!G48</f>
        <v>0</v>
      </c>
      <c r="I28" s="36">
        <f>SUM(G28:H28)</f>
        <v>54263</v>
      </c>
      <c r="J28" s="44">
        <f t="shared" si="2"/>
        <v>100</v>
      </c>
      <c r="K28" s="47" t="str">
        <f t="shared" si="3"/>
        <v>-</v>
      </c>
      <c r="L28" s="46">
        <f t="shared" si="4"/>
        <v>100</v>
      </c>
    </row>
    <row r="29" spans="1:12" ht="27" customHeight="1">
      <c r="A29" s="319" t="s">
        <v>99</v>
      </c>
      <c r="B29" s="320"/>
      <c r="C29" s="321"/>
      <c r="D29" s="51">
        <f>'(2)事業所税'!C48</f>
        <v>769138</v>
      </c>
      <c r="E29" s="52">
        <f>'(2)事業所税'!D48</f>
        <v>18350</v>
      </c>
      <c r="F29" s="53">
        <f t="shared" si="0"/>
        <v>787488</v>
      </c>
      <c r="G29" s="51">
        <f>'(2)事業所税'!F48</f>
        <v>762709</v>
      </c>
      <c r="H29" s="52">
        <f>'(2)事業所税'!G48</f>
        <v>3007</v>
      </c>
      <c r="I29" s="53">
        <f>SUM(G29:H29)</f>
        <v>765716</v>
      </c>
      <c r="J29" s="54">
        <f t="shared" si="2"/>
        <v>99.2</v>
      </c>
      <c r="K29" s="55">
        <f t="shared" si="3"/>
        <v>16.4</v>
      </c>
      <c r="L29" s="56">
        <f t="shared" si="4"/>
        <v>97.2</v>
      </c>
    </row>
    <row r="30" spans="1:12" ht="27" customHeight="1" thickBot="1">
      <c r="A30" s="328" t="s">
        <v>127</v>
      </c>
      <c r="B30" s="297"/>
      <c r="C30" s="329"/>
      <c r="D30" s="37">
        <f>+'(3)法定外目的税'!C48</f>
        <v>6700</v>
      </c>
      <c r="E30" s="38">
        <f>+'(3)法定外目的税'!D48</f>
        <v>0</v>
      </c>
      <c r="F30" s="39">
        <f>SUM(D30:E30)</f>
        <v>6700</v>
      </c>
      <c r="G30" s="37">
        <f>+'(3)法定外目的税'!F48</f>
        <v>6700</v>
      </c>
      <c r="H30" s="38">
        <f>+'(3)法定外目的税'!G48</f>
        <v>0</v>
      </c>
      <c r="I30" s="39">
        <f>SUM(G30:H30)</f>
        <v>6700</v>
      </c>
      <c r="J30" s="48">
        <f t="shared" si="2"/>
        <v>100</v>
      </c>
      <c r="K30" s="263" t="str">
        <f t="shared" si="3"/>
        <v>-</v>
      </c>
      <c r="L30" s="50">
        <f t="shared" si="4"/>
        <v>100</v>
      </c>
    </row>
    <row r="31" spans="1:12" ht="27" customHeight="1">
      <c r="A31" s="313" t="s">
        <v>85</v>
      </c>
      <c r="B31" s="314"/>
      <c r="C31" s="315"/>
      <c r="D31" s="31">
        <f>SUM(D32:D33)</f>
        <v>30656090</v>
      </c>
      <c r="E31" s="32">
        <f>SUM(E32:E33)</f>
        <v>11161075</v>
      </c>
      <c r="F31" s="33">
        <f t="shared" si="0"/>
        <v>41817165</v>
      </c>
      <c r="G31" s="31">
        <f>SUM(G32:G33)</f>
        <v>27775232</v>
      </c>
      <c r="H31" s="32">
        <f>SUM(H32:H33)</f>
        <v>1363569</v>
      </c>
      <c r="I31" s="33">
        <f t="shared" si="1"/>
        <v>29138801</v>
      </c>
      <c r="J31" s="41">
        <f t="shared" si="2"/>
        <v>90.6</v>
      </c>
      <c r="K31" s="42">
        <f t="shared" si="3"/>
        <v>12.2</v>
      </c>
      <c r="L31" s="43">
        <f t="shared" si="4"/>
        <v>69.7</v>
      </c>
    </row>
    <row r="32" spans="1:12" ht="27" customHeight="1">
      <c r="A32" s="316" t="s">
        <v>102</v>
      </c>
      <c r="B32" s="317"/>
      <c r="C32" s="318"/>
      <c r="D32" s="34">
        <f>'Ⅱ1国保税'!C48</f>
        <v>27418759</v>
      </c>
      <c r="E32" s="35">
        <f>'Ⅱ1国保税'!D48</f>
        <v>9507931</v>
      </c>
      <c r="F32" s="36">
        <f t="shared" si="0"/>
        <v>36926690</v>
      </c>
      <c r="G32" s="34">
        <f>'Ⅱ1国保税'!F48</f>
        <v>24988678</v>
      </c>
      <c r="H32" s="35">
        <f>'Ⅱ1国保税'!G48</f>
        <v>1176112</v>
      </c>
      <c r="I32" s="36">
        <f t="shared" si="1"/>
        <v>26164790</v>
      </c>
      <c r="J32" s="44">
        <f t="shared" si="2"/>
        <v>91.1</v>
      </c>
      <c r="K32" s="45">
        <f t="shared" si="3"/>
        <v>12.4</v>
      </c>
      <c r="L32" s="46">
        <f t="shared" si="4"/>
        <v>70.9</v>
      </c>
    </row>
    <row r="33" spans="1:12" ht="27" customHeight="1" thickBot="1">
      <c r="A33" s="328" t="s">
        <v>103</v>
      </c>
      <c r="B33" s="297"/>
      <c r="C33" s="329"/>
      <c r="D33" s="37">
        <f>'Ⅱ2国保料'!C48</f>
        <v>3237331</v>
      </c>
      <c r="E33" s="38">
        <f>'Ⅱ2国保料'!D48</f>
        <v>1653144</v>
      </c>
      <c r="F33" s="39">
        <f t="shared" si="0"/>
        <v>4890475</v>
      </c>
      <c r="G33" s="37">
        <f>'Ⅱ2国保料'!F48</f>
        <v>2786554</v>
      </c>
      <c r="H33" s="38">
        <f>'Ⅱ2国保料'!G48</f>
        <v>187457</v>
      </c>
      <c r="I33" s="39">
        <f t="shared" si="1"/>
        <v>2974011</v>
      </c>
      <c r="J33" s="48">
        <f t="shared" si="2"/>
        <v>86.1</v>
      </c>
      <c r="K33" s="49">
        <f t="shared" si="3"/>
        <v>11.3</v>
      </c>
      <c r="L33" s="50">
        <f t="shared" si="4"/>
        <v>60.8</v>
      </c>
    </row>
  </sheetData>
  <sheetProtection/>
  <mergeCells count="29">
    <mergeCell ref="A30:C30"/>
    <mergeCell ref="A32:C32"/>
    <mergeCell ref="A33:C33"/>
    <mergeCell ref="A1:L1"/>
    <mergeCell ref="A27:C27"/>
    <mergeCell ref="A28:C28"/>
    <mergeCell ref="A29:C29"/>
    <mergeCell ref="A31:C31"/>
    <mergeCell ref="A23:C23"/>
    <mergeCell ref="A24:C24"/>
    <mergeCell ref="B25:C25"/>
    <mergeCell ref="B26:C26"/>
    <mergeCell ref="B14:C14"/>
    <mergeCell ref="B18:C18"/>
    <mergeCell ref="A21:C21"/>
    <mergeCell ref="A22:C22"/>
    <mergeCell ref="A13:C13"/>
    <mergeCell ref="B9:C9"/>
    <mergeCell ref="B10:C10"/>
    <mergeCell ref="B11:C11"/>
    <mergeCell ref="B12:C12"/>
    <mergeCell ref="A5:C5"/>
    <mergeCell ref="A6:C6"/>
    <mergeCell ref="A7:C7"/>
    <mergeCell ref="A8:C8"/>
    <mergeCell ref="D4:F4"/>
    <mergeCell ref="G4:I4"/>
    <mergeCell ref="J4:L4"/>
    <mergeCell ref="A4:C4"/>
  </mergeCells>
  <printOptions horizontalCentered="1"/>
  <pageMargins left="0.5905511811023623" right="0.4724409448818898" top="0.5905511811023623" bottom="0.984251968503937" header="0.5118110236220472" footer="0.5118110236220472"/>
  <pageSetup horizontalDpi="600" verticalDpi="600" orientation="portrait" paperSize="9" scale="88" r:id="rId2"/>
  <headerFooter alignWithMargins="0">
    <oddFooter>&amp;R
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179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+'帳票61_06(2)'!CM4</f>
        <v>0</v>
      </c>
      <c r="D5" s="127">
        <f>+'帳票61_06(2)'!CN4</f>
        <v>0</v>
      </c>
      <c r="E5" s="128">
        <f>SUM(C5:D5)</f>
        <v>0</v>
      </c>
      <c r="F5" s="126">
        <f>+'帳票61_06(2)'!CR4</f>
        <v>0</v>
      </c>
      <c r="G5" s="127">
        <f>+'帳票61_06(2)'!CS4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+'帳票61_06(2)'!CM5</f>
        <v>0</v>
      </c>
      <c r="D6" s="130">
        <f>+'帳票61_06(2)'!CN5</f>
        <v>0</v>
      </c>
      <c r="E6" s="131">
        <f aca="true" t="shared" si="1" ref="E6:E45">SUM(C6:D6)</f>
        <v>0</v>
      </c>
      <c r="F6" s="129">
        <f>+'帳票61_06(2)'!CR5</f>
        <v>0</v>
      </c>
      <c r="G6" s="130">
        <f>+'帳票61_06(2)'!CS5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+'帳票61_06(2)'!CM6</f>
        <v>0</v>
      </c>
      <c r="D7" s="130">
        <f>+'帳票61_06(2)'!CN6</f>
        <v>0</v>
      </c>
      <c r="E7" s="131">
        <f t="shared" si="1"/>
        <v>0</v>
      </c>
      <c r="F7" s="129">
        <f>+'帳票61_06(2)'!CR6</f>
        <v>0</v>
      </c>
      <c r="G7" s="130">
        <f>+'帳票61_06(2)'!CS6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+'帳票61_06(2)'!CM7</f>
        <v>0</v>
      </c>
      <c r="D8" s="130">
        <f>+'帳票61_06(2)'!CN7</f>
        <v>0</v>
      </c>
      <c r="E8" s="131">
        <f t="shared" si="1"/>
        <v>0</v>
      </c>
      <c r="F8" s="129">
        <f>+'帳票61_06(2)'!CR7</f>
        <v>0</v>
      </c>
      <c r="G8" s="130">
        <f>+'帳票61_06(2)'!CS7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+'帳票61_06(2)'!CM8</f>
        <v>0</v>
      </c>
      <c r="D9" s="133">
        <f>+'帳票61_06(2)'!CN8</f>
        <v>0</v>
      </c>
      <c r="E9" s="134">
        <f t="shared" si="1"/>
        <v>0</v>
      </c>
      <c r="F9" s="132">
        <f>+'帳票61_06(2)'!CR8</f>
        <v>0</v>
      </c>
      <c r="G9" s="133">
        <f>+'帳票61_06(2)'!CS8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+'帳票61_06(2)'!CM9</f>
        <v>0</v>
      </c>
      <c r="D10" s="136">
        <f>+'帳票61_06(2)'!CN9</f>
        <v>0</v>
      </c>
      <c r="E10" s="137">
        <f t="shared" si="1"/>
        <v>0</v>
      </c>
      <c r="F10" s="135">
        <f>+'帳票61_06(2)'!CR9</f>
        <v>0</v>
      </c>
      <c r="G10" s="136">
        <f>+'帳票61_06(2)'!CS9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+'帳票61_06(2)'!CM10</f>
        <v>3237331</v>
      </c>
      <c r="D11" s="130">
        <f>+'帳票61_06(2)'!CN10</f>
        <v>1653144</v>
      </c>
      <c r="E11" s="131">
        <f t="shared" si="1"/>
        <v>4890475</v>
      </c>
      <c r="F11" s="129">
        <f>+'帳票61_06(2)'!CR10</f>
        <v>2786554</v>
      </c>
      <c r="G11" s="130">
        <f>+'帳票61_06(2)'!CS10</f>
        <v>187457</v>
      </c>
      <c r="H11" s="131">
        <f t="shared" si="2"/>
        <v>2974011</v>
      </c>
      <c r="I11" s="190">
        <f t="shared" si="3"/>
        <v>86.07565923904599</v>
      </c>
      <c r="J11" s="145">
        <f t="shared" si="0"/>
        <v>11.339423546890046</v>
      </c>
      <c r="K11" s="191">
        <f t="shared" si="0"/>
        <v>60.812313732306166</v>
      </c>
    </row>
    <row r="12" spans="1:11" ht="13.5">
      <c r="A12" s="17"/>
      <c r="B12" s="75" t="str">
        <f>+'帳票61_06(1)'!B11</f>
        <v>豊見城市</v>
      </c>
      <c r="C12" s="129">
        <f>+'帳票61_06(2)'!CM11</f>
        <v>0</v>
      </c>
      <c r="D12" s="130">
        <f>+'帳票61_06(2)'!CN11</f>
        <v>0</v>
      </c>
      <c r="E12" s="131">
        <f t="shared" si="1"/>
        <v>0</v>
      </c>
      <c r="F12" s="129">
        <f>+'帳票61_06(2)'!CR11</f>
        <v>0</v>
      </c>
      <c r="G12" s="130">
        <f>+'帳票61_06(2)'!CS11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+'帳票61_06(2)'!CM12</f>
        <v>0</v>
      </c>
      <c r="D13" s="130">
        <f>+'帳票61_06(2)'!CN12</f>
        <v>0</v>
      </c>
      <c r="E13" s="131">
        <f t="shared" si="1"/>
        <v>0</v>
      </c>
      <c r="F13" s="129">
        <f>+'帳票61_06(2)'!CR12</f>
        <v>0</v>
      </c>
      <c r="G13" s="130">
        <f>+'帳票61_06(2)'!CS12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+'帳票61_06(2)'!CM13</f>
        <v>0</v>
      </c>
      <c r="D14" s="133">
        <f>+'帳票61_06(2)'!CN13</f>
        <v>0</v>
      </c>
      <c r="E14" s="134">
        <f t="shared" si="1"/>
        <v>0</v>
      </c>
      <c r="F14" s="132">
        <f>+'帳票61_06(2)'!CR13</f>
        <v>0</v>
      </c>
      <c r="G14" s="133">
        <f>+'帳票61_06(2)'!CS13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+'帳票61_06(2)'!CM14</f>
        <v>0</v>
      </c>
      <c r="D15" s="136">
        <f>+'帳票61_06(2)'!CN14</f>
        <v>0</v>
      </c>
      <c r="E15" s="137">
        <f t="shared" si="1"/>
        <v>0</v>
      </c>
      <c r="F15" s="135">
        <f>+'帳票61_06(2)'!CR14</f>
        <v>0</v>
      </c>
      <c r="G15" s="136">
        <f>+'帳票61_06(2)'!CS14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+'帳票61_06(2)'!CM15</f>
        <v>0</v>
      </c>
      <c r="D16" s="127">
        <f>+'帳票61_06(2)'!CN15</f>
        <v>0</v>
      </c>
      <c r="E16" s="128">
        <f t="shared" si="1"/>
        <v>0</v>
      </c>
      <c r="F16" s="126">
        <f>+'帳票61_06(2)'!CR15</f>
        <v>0</v>
      </c>
      <c r="G16" s="127">
        <f>+'帳票61_06(2)'!CS15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+'帳票61_06(2)'!CM16</f>
        <v>0</v>
      </c>
      <c r="D17" s="130">
        <f>+'帳票61_06(2)'!CN16</f>
        <v>0</v>
      </c>
      <c r="E17" s="131">
        <f t="shared" si="1"/>
        <v>0</v>
      </c>
      <c r="F17" s="129">
        <f>+'帳票61_06(2)'!CR16</f>
        <v>0</v>
      </c>
      <c r="G17" s="130">
        <f>+'帳票61_06(2)'!CS16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+'帳票61_06(2)'!CM17</f>
        <v>0</v>
      </c>
      <c r="D18" s="130">
        <f>+'帳票61_06(2)'!CN17</f>
        <v>0</v>
      </c>
      <c r="E18" s="131">
        <f t="shared" si="1"/>
        <v>0</v>
      </c>
      <c r="F18" s="129">
        <f>+'帳票61_06(2)'!CR17</f>
        <v>0</v>
      </c>
      <c r="G18" s="130">
        <f>+'帳票61_06(2)'!CS17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+'帳票61_06(2)'!CM18</f>
        <v>0</v>
      </c>
      <c r="D19" s="133">
        <f>+'帳票61_06(2)'!CN18</f>
        <v>0</v>
      </c>
      <c r="E19" s="134">
        <f t="shared" si="1"/>
        <v>0</v>
      </c>
      <c r="F19" s="132">
        <f>+'帳票61_06(2)'!CR18</f>
        <v>0</v>
      </c>
      <c r="G19" s="133">
        <f>+'帳票61_06(2)'!CS18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+'帳票61_06(2)'!CM19</f>
        <v>0</v>
      </c>
      <c r="D20" s="136">
        <f>+'帳票61_06(2)'!CN19</f>
        <v>0</v>
      </c>
      <c r="E20" s="137">
        <f t="shared" si="1"/>
        <v>0</v>
      </c>
      <c r="F20" s="135">
        <f>+'帳票61_06(2)'!CR19</f>
        <v>0</v>
      </c>
      <c r="G20" s="136">
        <f>+'帳票61_06(2)'!CS19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+'帳票61_06(2)'!CM20</f>
        <v>0</v>
      </c>
      <c r="D21" s="130">
        <f>+'帳票61_06(2)'!CN20</f>
        <v>0</v>
      </c>
      <c r="E21" s="131">
        <f t="shared" si="1"/>
        <v>0</v>
      </c>
      <c r="F21" s="129">
        <f>+'帳票61_06(2)'!CR20</f>
        <v>0</v>
      </c>
      <c r="G21" s="130">
        <f>+'帳票61_06(2)'!CS20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+'帳票61_06(2)'!CM21</f>
        <v>0</v>
      </c>
      <c r="D22" s="130">
        <f>+'帳票61_06(2)'!CN21</f>
        <v>0</v>
      </c>
      <c r="E22" s="131">
        <f t="shared" si="1"/>
        <v>0</v>
      </c>
      <c r="F22" s="129">
        <f>+'帳票61_06(2)'!CR21</f>
        <v>0</v>
      </c>
      <c r="G22" s="130">
        <f>+'帳票61_06(2)'!CS21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+'帳票61_06(2)'!CM22</f>
        <v>0</v>
      </c>
      <c r="D23" s="130">
        <f>+'帳票61_06(2)'!CN22</f>
        <v>0</v>
      </c>
      <c r="E23" s="131">
        <f t="shared" si="1"/>
        <v>0</v>
      </c>
      <c r="F23" s="129">
        <f>+'帳票61_06(2)'!CR22</f>
        <v>0</v>
      </c>
      <c r="G23" s="130">
        <f>+'帳票61_06(2)'!CS22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+'帳票61_06(2)'!CM23</f>
        <v>0</v>
      </c>
      <c r="D24" s="133">
        <f>+'帳票61_06(2)'!CN23</f>
        <v>0</v>
      </c>
      <c r="E24" s="134">
        <f t="shared" si="1"/>
        <v>0</v>
      </c>
      <c r="F24" s="132">
        <f>+'帳票61_06(2)'!CR23</f>
        <v>0</v>
      </c>
      <c r="G24" s="133">
        <f>+'帳票61_06(2)'!CS23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+'帳票61_06(2)'!CM24</f>
        <v>0</v>
      </c>
      <c r="D25" s="136">
        <f>+'帳票61_06(2)'!CN24</f>
        <v>0</v>
      </c>
      <c r="E25" s="137">
        <f t="shared" si="1"/>
        <v>0</v>
      </c>
      <c r="F25" s="135">
        <f>+'帳票61_06(2)'!CR24</f>
        <v>0</v>
      </c>
      <c r="G25" s="136">
        <f>+'帳票61_06(2)'!CS24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+'帳票61_06(2)'!CM25</f>
        <v>0</v>
      </c>
      <c r="D26" s="130">
        <f>+'帳票61_06(2)'!CN25</f>
        <v>0</v>
      </c>
      <c r="E26" s="131">
        <f t="shared" si="1"/>
        <v>0</v>
      </c>
      <c r="F26" s="129">
        <f>+'帳票61_06(2)'!CR25</f>
        <v>0</v>
      </c>
      <c r="G26" s="130">
        <f>+'帳票61_06(2)'!CS25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+'帳票61_06(2)'!CM26</f>
        <v>0</v>
      </c>
      <c r="D27" s="130">
        <f>+'帳票61_06(2)'!CN26</f>
        <v>0</v>
      </c>
      <c r="E27" s="131">
        <f t="shared" si="1"/>
        <v>0</v>
      </c>
      <c r="F27" s="129">
        <f>+'帳票61_06(2)'!CR26</f>
        <v>0</v>
      </c>
      <c r="G27" s="130">
        <f>+'帳票61_06(2)'!CS26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+'帳票61_06(2)'!CM27</f>
        <v>0</v>
      </c>
      <c r="D28" s="130">
        <f>+'帳票61_06(2)'!CN27</f>
        <v>0</v>
      </c>
      <c r="E28" s="131">
        <f t="shared" si="1"/>
        <v>0</v>
      </c>
      <c r="F28" s="129">
        <f>+'帳票61_06(2)'!CR27</f>
        <v>0</v>
      </c>
      <c r="G28" s="130">
        <f>+'帳票61_06(2)'!CS27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+'帳票61_06(2)'!CM28</f>
        <v>0</v>
      </c>
      <c r="D29" s="133">
        <f>+'帳票61_06(2)'!CN28</f>
        <v>0</v>
      </c>
      <c r="E29" s="134">
        <f t="shared" si="1"/>
        <v>0</v>
      </c>
      <c r="F29" s="132">
        <f>+'帳票61_06(2)'!CR28</f>
        <v>0</v>
      </c>
      <c r="G29" s="133">
        <f>+'帳票61_06(2)'!CS28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+'帳票61_06(2)'!CM29</f>
        <v>0</v>
      </c>
      <c r="D30" s="136">
        <f>+'帳票61_06(2)'!CN29</f>
        <v>0</v>
      </c>
      <c r="E30" s="137">
        <f t="shared" si="1"/>
        <v>0</v>
      </c>
      <c r="F30" s="135">
        <f>+'帳票61_06(2)'!CR29</f>
        <v>0</v>
      </c>
      <c r="G30" s="136">
        <f>+'帳票61_06(2)'!CS29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+'帳票61_06(2)'!CM30</f>
        <v>0</v>
      </c>
      <c r="D31" s="130">
        <f>+'帳票61_06(2)'!CN30</f>
        <v>0</v>
      </c>
      <c r="E31" s="131">
        <f t="shared" si="1"/>
        <v>0</v>
      </c>
      <c r="F31" s="129">
        <f>+'帳票61_06(2)'!CR30</f>
        <v>0</v>
      </c>
      <c r="G31" s="130">
        <f>+'帳票61_06(2)'!CS30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+'帳票61_06(2)'!CM31</f>
        <v>0</v>
      </c>
      <c r="D32" s="130">
        <f>+'帳票61_06(2)'!CN31</f>
        <v>0</v>
      </c>
      <c r="E32" s="131">
        <f t="shared" si="1"/>
        <v>0</v>
      </c>
      <c r="F32" s="129">
        <f>+'帳票61_06(2)'!CR31</f>
        <v>0</v>
      </c>
      <c r="G32" s="130">
        <f>+'帳票61_06(2)'!CS31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+'帳票61_06(2)'!CM32</f>
        <v>0</v>
      </c>
      <c r="D33" s="130">
        <f>+'帳票61_06(2)'!CN32</f>
        <v>0</v>
      </c>
      <c r="E33" s="131">
        <f t="shared" si="1"/>
        <v>0</v>
      </c>
      <c r="F33" s="129">
        <f>+'帳票61_06(2)'!CR32</f>
        <v>0</v>
      </c>
      <c r="G33" s="130">
        <f>+'帳票61_06(2)'!CS32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+'帳票61_06(2)'!CM33</f>
        <v>0</v>
      </c>
      <c r="D34" s="133">
        <f>+'帳票61_06(2)'!CN33</f>
        <v>0</v>
      </c>
      <c r="E34" s="134">
        <f t="shared" si="1"/>
        <v>0</v>
      </c>
      <c r="F34" s="132">
        <f>+'帳票61_06(2)'!CR33</f>
        <v>0</v>
      </c>
      <c r="G34" s="133">
        <f>+'帳票61_06(2)'!CS33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+'帳票61_06(2)'!CM34</f>
        <v>0</v>
      </c>
      <c r="D35" s="136">
        <f>+'帳票61_06(2)'!CN34</f>
        <v>0</v>
      </c>
      <c r="E35" s="137">
        <f t="shared" si="1"/>
        <v>0</v>
      </c>
      <c r="F35" s="135">
        <f>+'帳票61_06(2)'!CR34</f>
        <v>0</v>
      </c>
      <c r="G35" s="136">
        <f>+'帳票61_06(2)'!CS34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+'帳票61_06(2)'!CM35</f>
        <v>0</v>
      </c>
      <c r="D36" s="130">
        <f>+'帳票61_06(2)'!CN35</f>
        <v>0</v>
      </c>
      <c r="E36" s="131">
        <f t="shared" si="1"/>
        <v>0</v>
      </c>
      <c r="F36" s="129">
        <f>+'帳票61_06(2)'!CR35</f>
        <v>0</v>
      </c>
      <c r="G36" s="130">
        <f>+'帳票61_06(2)'!CS35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+'帳票61_06(2)'!CM36</f>
        <v>0</v>
      </c>
      <c r="D37" s="130">
        <f>+'帳票61_06(2)'!CN36</f>
        <v>0</v>
      </c>
      <c r="E37" s="131">
        <f t="shared" si="1"/>
        <v>0</v>
      </c>
      <c r="F37" s="129">
        <f>+'帳票61_06(2)'!CR36</f>
        <v>0</v>
      </c>
      <c r="G37" s="130">
        <f>+'帳票61_06(2)'!CS36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+'帳票61_06(2)'!CM37</f>
        <v>0</v>
      </c>
      <c r="D38" s="130">
        <f>+'帳票61_06(2)'!CN37</f>
        <v>0</v>
      </c>
      <c r="E38" s="131">
        <f t="shared" si="1"/>
        <v>0</v>
      </c>
      <c r="F38" s="129">
        <f>+'帳票61_06(2)'!CR37</f>
        <v>0</v>
      </c>
      <c r="G38" s="130">
        <f>+'帳票61_06(2)'!CS37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+'帳票61_06(2)'!CM38</f>
        <v>0</v>
      </c>
      <c r="D39" s="133">
        <f>+'帳票61_06(2)'!CN38</f>
        <v>0</v>
      </c>
      <c r="E39" s="134">
        <f t="shared" si="1"/>
        <v>0</v>
      </c>
      <c r="F39" s="132">
        <f>+'帳票61_06(2)'!CR38</f>
        <v>0</v>
      </c>
      <c r="G39" s="133">
        <f>+'帳票61_06(2)'!CS38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+'帳票61_06(2)'!CM39</f>
        <v>0</v>
      </c>
      <c r="D40" s="136">
        <f>+'帳票61_06(2)'!CN39</f>
        <v>0</v>
      </c>
      <c r="E40" s="137">
        <f t="shared" si="1"/>
        <v>0</v>
      </c>
      <c r="F40" s="135">
        <f>+'帳票61_06(2)'!CR39</f>
        <v>0</v>
      </c>
      <c r="G40" s="136">
        <f>+'帳票61_06(2)'!CS39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+'帳票61_06(2)'!CM40</f>
        <v>0</v>
      </c>
      <c r="D41" s="130">
        <f>+'帳票61_06(2)'!CN40</f>
        <v>0</v>
      </c>
      <c r="E41" s="131">
        <f t="shared" si="1"/>
        <v>0</v>
      </c>
      <c r="F41" s="129">
        <f>+'帳票61_06(2)'!CR40</f>
        <v>0</v>
      </c>
      <c r="G41" s="130">
        <f>+'帳票61_06(2)'!CS40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+'帳票61_06(2)'!CM41</f>
        <v>0</v>
      </c>
      <c r="D42" s="130">
        <f>+'帳票61_06(2)'!CN41</f>
        <v>0</v>
      </c>
      <c r="E42" s="131">
        <f t="shared" si="1"/>
        <v>0</v>
      </c>
      <c r="F42" s="129">
        <f>+'帳票61_06(2)'!CR41</f>
        <v>0</v>
      </c>
      <c r="G42" s="130">
        <f>+'帳票61_06(2)'!CS41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+'帳票61_06(2)'!CM42</f>
        <v>0</v>
      </c>
      <c r="D43" s="130">
        <f>+'帳票61_06(2)'!CN42</f>
        <v>0</v>
      </c>
      <c r="E43" s="131">
        <f t="shared" si="1"/>
        <v>0</v>
      </c>
      <c r="F43" s="129">
        <f>+'帳票61_06(2)'!CR42</f>
        <v>0</v>
      </c>
      <c r="G43" s="130">
        <f>+'帳票61_06(2)'!CS42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+'帳票61_06(2)'!CM43</f>
        <v>0</v>
      </c>
      <c r="D44" s="133">
        <f>+'帳票61_06(2)'!CN43</f>
        <v>0</v>
      </c>
      <c r="E44" s="134">
        <f t="shared" si="1"/>
        <v>0</v>
      </c>
      <c r="F44" s="132">
        <f>+'帳票61_06(2)'!CR43</f>
        <v>0</v>
      </c>
      <c r="G44" s="133">
        <f>+'帳票61_06(2)'!CS43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+'帳票61_06(2)'!CM44</f>
        <v>0</v>
      </c>
      <c r="D45" s="231">
        <f>+'帳票61_06(2)'!CN44</f>
        <v>0</v>
      </c>
      <c r="E45" s="232">
        <f t="shared" si="1"/>
        <v>0</v>
      </c>
      <c r="F45" s="230">
        <f>+'帳票61_06(2)'!CR44</f>
        <v>0</v>
      </c>
      <c r="G45" s="231">
        <f>+'帳票61_06(2)'!CS44</f>
        <v>0</v>
      </c>
      <c r="H45" s="232">
        <f t="shared" si="2"/>
        <v>0</v>
      </c>
      <c r="I45" s="246" t="str">
        <f t="shared" si="3"/>
        <v>－</v>
      </c>
      <c r="J45" s="234" t="str">
        <f t="shared" si="3"/>
        <v>－</v>
      </c>
      <c r="K45" s="247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3237331</v>
      </c>
      <c r="D46" s="174">
        <f t="shared" si="4"/>
        <v>1653144</v>
      </c>
      <c r="E46" s="175">
        <f t="shared" si="4"/>
        <v>4890475</v>
      </c>
      <c r="F46" s="173">
        <f t="shared" si="4"/>
        <v>2786554</v>
      </c>
      <c r="G46" s="174">
        <f t="shared" si="4"/>
        <v>187457</v>
      </c>
      <c r="H46" s="175">
        <f t="shared" si="4"/>
        <v>2974011</v>
      </c>
      <c r="I46" s="238">
        <f t="shared" si="3"/>
        <v>86.07565923904599</v>
      </c>
      <c r="J46" s="177">
        <f t="shared" si="3"/>
        <v>11.339423546890046</v>
      </c>
      <c r="K46" s="241">
        <f t="shared" si="3"/>
        <v>60.812313732306166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130</v>
      </c>
      <c r="C48" s="156">
        <f aca="true" t="shared" si="6" ref="C48:H48">SUM(C46:C47)</f>
        <v>3237331</v>
      </c>
      <c r="D48" s="157">
        <f t="shared" si="6"/>
        <v>1653144</v>
      </c>
      <c r="E48" s="158">
        <f t="shared" si="6"/>
        <v>4890475</v>
      </c>
      <c r="F48" s="156">
        <f t="shared" si="6"/>
        <v>2786554</v>
      </c>
      <c r="G48" s="157">
        <f t="shared" si="6"/>
        <v>187457</v>
      </c>
      <c r="H48" s="158">
        <f t="shared" si="6"/>
        <v>2974011</v>
      </c>
      <c r="I48" s="221">
        <f t="shared" si="3"/>
        <v>86.07565923904599</v>
      </c>
      <c r="J48" s="172">
        <f t="shared" si="3"/>
        <v>11.339423546890046</v>
      </c>
      <c r="K48" s="222">
        <f t="shared" si="3"/>
        <v>60.812313732306166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>
    <tabColor indexed="12"/>
  </sheetPr>
  <dimension ref="A1:IV45"/>
  <sheetViews>
    <sheetView workbookViewId="0" topLeftCell="A1">
      <pane xSplit="2" ySplit="3" topLeftCell="D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P4" sqref="DP4"/>
    </sheetView>
  </sheetViews>
  <sheetFormatPr defaultColWidth="9.00390625" defaultRowHeight="13.5"/>
  <sheetData>
    <row r="1" spans="2:256" ht="13.5">
      <c r="B1" t="s">
        <v>116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  <c r="IC1">
        <v>6</v>
      </c>
      <c r="ID1">
        <v>6</v>
      </c>
      <c r="IE1">
        <v>6</v>
      </c>
      <c r="IF1">
        <v>6</v>
      </c>
      <c r="IG1">
        <v>6</v>
      </c>
      <c r="IH1">
        <v>6</v>
      </c>
      <c r="II1">
        <v>6</v>
      </c>
      <c r="IJ1">
        <v>6</v>
      </c>
      <c r="IK1">
        <v>6</v>
      </c>
      <c r="IL1">
        <v>6</v>
      </c>
      <c r="IM1">
        <v>6</v>
      </c>
      <c r="IN1">
        <v>6</v>
      </c>
      <c r="IO1">
        <v>6</v>
      </c>
      <c r="IP1">
        <v>6</v>
      </c>
      <c r="IQ1">
        <v>6</v>
      </c>
      <c r="IR1">
        <v>6</v>
      </c>
      <c r="IS1">
        <v>6</v>
      </c>
      <c r="IT1">
        <v>6</v>
      </c>
      <c r="IU1">
        <v>6</v>
      </c>
      <c r="IV1">
        <v>6</v>
      </c>
    </row>
    <row r="2" spans="2:256" ht="13.5">
      <c r="B2" t="s">
        <v>117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3</v>
      </c>
      <c r="V2">
        <v>3</v>
      </c>
      <c r="W2">
        <v>3</v>
      </c>
      <c r="X2">
        <v>3</v>
      </c>
      <c r="Y2">
        <v>3</v>
      </c>
      <c r="Z2">
        <v>3</v>
      </c>
      <c r="AA2">
        <v>3</v>
      </c>
      <c r="AB2">
        <v>3</v>
      </c>
      <c r="AC2">
        <v>3</v>
      </c>
      <c r="AD2">
        <v>4</v>
      </c>
      <c r="AE2">
        <v>4</v>
      </c>
      <c r="AF2">
        <v>4</v>
      </c>
      <c r="AG2">
        <v>4</v>
      </c>
      <c r="AH2">
        <v>4</v>
      </c>
      <c r="AI2">
        <v>4</v>
      </c>
      <c r="AJ2">
        <v>4</v>
      </c>
      <c r="AK2">
        <v>4</v>
      </c>
      <c r="AL2">
        <v>4</v>
      </c>
      <c r="AM2">
        <v>5</v>
      </c>
      <c r="AN2">
        <v>5</v>
      </c>
      <c r="AO2">
        <v>5</v>
      </c>
      <c r="AP2">
        <v>5</v>
      </c>
      <c r="AQ2">
        <v>5</v>
      </c>
      <c r="AR2">
        <v>5</v>
      </c>
      <c r="AS2">
        <v>5</v>
      </c>
      <c r="AT2">
        <v>5</v>
      </c>
      <c r="AU2">
        <v>5</v>
      </c>
      <c r="AV2">
        <v>6</v>
      </c>
      <c r="AW2">
        <v>6</v>
      </c>
      <c r="AX2">
        <v>6</v>
      </c>
      <c r="AY2">
        <v>6</v>
      </c>
      <c r="AZ2">
        <v>6</v>
      </c>
      <c r="BA2">
        <v>6</v>
      </c>
      <c r="BB2">
        <v>6</v>
      </c>
      <c r="BC2">
        <v>6</v>
      </c>
      <c r="BD2">
        <v>6</v>
      </c>
      <c r="BE2">
        <v>7</v>
      </c>
      <c r="BF2">
        <v>7</v>
      </c>
      <c r="BG2">
        <v>7</v>
      </c>
      <c r="BH2">
        <v>7</v>
      </c>
      <c r="BI2">
        <v>7</v>
      </c>
      <c r="BJ2">
        <v>7</v>
      </c>
      <c r="BK2">
        <v>7</v>
      </c>
      <c r="BL2">
        <v>7</v>
      </c>
      <c r="BM2">
        <v>7</v>
      </c>
      <c r="BN2">
        <v>8</v>
      </c>
      <c r="BO2">
        <v>8</v>
      </c>
      <c r="BP2">
        <v>8</v>
      </c>
      <c r="BQ2">
        <v>8</v>
      </c>
      <c r="BR2">
        <v>8</v>
      </c>
      <c r="BS2">
        <v>8</v>
      </c>
      <c r="BT2">
        <v>8</v>
      </c>
      <c r="BU2">
        <v>8</v>
      </c>
      <c r="BV2">
        <v>8</v>
      </c>
      <c r="BW2">
        <v>9</v>
      </c>
      <c r="BX2">
        <v>9</v>
      </c>
      <c r="BY2">
        <v>9</v>
      </c>
      <c r="BZ2">
        <v>9</v>
      </c>
      <c r="CA2">
        <v>9</v>
      </c>
      <c r="CB2">
        <v>9</v>
      </c>
      <c r="CC2">
        <v>9</v>
      </c>
      <c r="CD2">
        <v>9</v>
      </c>
      <c r="CE2">
        <v>9</v>
      </c>
      <c r="CF2">
        <v>10</v>
      </c>
      <c r="CG2">
        <v>10</v>
      </c>
      <c r="CH2">
        <v>10</v>
      </c>
      <c r="CI2">
        <v>10</v>
      </c>
      <c r="CJ2">
        <v>10</v>
      </c>
      <c r="CK2">
        <v>10</v>
      </c>
      <c r="CL2">
        <v>10</v>
      </c>
      <c r="CM2">
        <v>10</v>
      </c>
      <c r="CN2">
        <v>10</v>
      </c>
      <c r="CO2">
        <v>11</v>
      </c>
      <c r="CP2">
        <v>11</v>
      </c>
      <c r="CQ2">
        <v>11</v>
      </c>
      <c r="CR2">
        <v>11</v>
      </c>
      <c r="CS2">
        <v>11</v>
      </c>
      <c r="CT2">
        <v>11</v>
      </c>
      <c r="CU2">
        <v>11</v>
      </c>
      <c r="CV2">
        <v>11</v>
      </c>
      <c r="CW2">
        <v>11</v>
      </c>
      <c r="CX2">
        <v>12</v>
      </c>
      <c r="CY2">
        <v>12</v>
      </c>
      <c r="CZ2">
        <v>12</v>
      </c>
      <c r="DA2">
        <v>12</v>
      </c>
      <c r="DB2">
        <v>12</v>
      </c>
      <c r="DC2">
        <v>12</v>
      </c>
      <c r="DD2">
        <v>12</v>
      </c>
      <c r="DE2">
        <v>12</v>
      </c>
      <c r="DF2">
        <v>12</v>
      </c>
      <c r="DG2">
        <v>13</v>
      </c>
      <c r="DH2">
        <v>13</v>
      </c>
      <c r="DI2">
        <v>13</v>
      </c>
      <c r="DJ2">
        <v>13</v>
      </c>
      <c r="DK2">
        <v>13</v>
      </c>
      <c r="DL2">
        <v>13</v>
      </c>
      <c r="DM2">
        <v>13</v>
      </c>
      <c r="DN2">
        <v>13</v>
      </c>
      <c r="DO2">
        <v>13</v>
      </c>
      <c r="DP2">
        <v>14</v>
      </c>
      <c r="DQ2">
        <v>14</v>
      </c>
      <c r="DR2">
        <v>14</v>
      </c>
      <c r="DS2">
        <v>14</v>
      </c>
      <c r="DT2">
        <v>14</v>
      </c>
      <c r="DU2">
        <v>14</v>
      </c>
      <c r="DV2">
        <v>14</v>
      </c>
      <c r="DW2">
        <v>14</v>
      </c>
      <c r="DX2">
        <v>14</v>
      </c>
      <c r="DY2">
        <v>15</v>
      </c>
      <c r="DZ2">
        <v>15</v>
      </c>
      <c r="EA2">
        <v>15</v>
      </c>
      <c r="EB2">
        <v>15</v>
      </c>
      <c r="EC2">
        <v>15</v>
      </c>
      <c r="ED2">
        <v>15</v>
      </c>
      <c r="EE2">
        <v>15</v>
      </c>
      <c r="EF2">
        <v>15</v>
      </c>
      <c r="EG2">
        <v>15</v>
      </c>
      <c r="EH2">
        <v>16</v>
      </c>
      <c r="EI2">
        <v>16</v>
      </c>
      <c r="EJ2">
        <v>16</v>
      </c>
      <c r="EK2">
        <v>16</v>
      </c>
      <c r="EL2">
        <v>16</v>
      </c>
      <c r="EM2">
        <v>16</v>
      </c>
      <c r="EN2">
        <v>16</v>
      </c>
      <c r="EO2">
        <v>16</v>
      </c>
      <c r="EP2">
        <v>16</v>
      </c>
      <c r="EQ2">
        <v>17</v>
      </c>
      <c r="ER2">
        <v>17</v>
      </c>
      <c r="ES2">
        <v>17</v>
      </c>
      <c r="ET2">
        <v>17</v>
      </c>
      <c r="EU2">
        <v>17</v>
      </c>
      <c r="EV2">
        <v>17</v>
      </c>
      <c r="EW2">
        <v>17</v>
      </c>
      <c r="EX2">
        <v>17</v>
      </c>
      <c r="EY2">
        <v>17</v>
      </c>
      <c r="EZ2">
        <v>18</v>
      </c>
      <c r="FA2">
        <v>18</v>
      </c>
      <c r="FB2">
        <v>18</v>
      </c>
      <c r="FC2">
        <v>18</v>
      </c>
      <c r="FD2">
        <v>18</v>
      </c>
      <c r="FE2">
        <v>18</v>
      </c>
      <c r="FF2">
        <v>18</v>
      </c>
      <c r="FG2">
        <v>18</v>
      </c>
      <c r="FH2">
        <v>18</v>
      </c>
      <c r="FI2">
        <v>19</v>
      </c>
      <c r="FJ2">
        <v>19</v>
      </c>
      <c r="FK2">
        <v>19</v>
      </c>
      <c r="FL2">
        <v>19</v>
      </c>
      <c r="FM2">
        <v>19</v>
      </c>
      <c r="FN2">
        <v>19</v>
      </c>
      <c r="FO2">
        <v>19</v>
      </c>
      <c r="FP2">
        <v>19</v>
      </c>
      <c r="FQ2">
        <v>19</v>
      </c>
      <c r="FR2">
        <v>20</v>
      </c>
      <c r="FS2">
        <v>20</v>
      </c>
      <c r="FT2">
        <v>20</v>
      </c>
      <c r="FU2">
        <v>20</v>
      </c>
      <c r="FV2">
        <v>20</v>
      </c>
      <c r="FW2">
        <v>20</v>
      </c>
      <c r="FX2">
        <v>20</v>
      </c>
      <c r="FY2">
        <v>20</v>
      </c>
      <c r="FZ2">
        <v>20</v>
      </c>
      <c r="GA2">
        <v>21</v>
      </c>
      <c r="GB2">
        <v>21</v>
      </c>
      <c r="GC2">
        <v>21</v>
      </c>
      <c r="GD2">
        <v>21</v>
      </c>
      <c r="GE2">
        <v>21</v>
      </c>
      <c r="GF2">
        <v>21</v>
      </c>
      <c r="GG2">
        <v>21</v>
      </c>
      <c r="GH2">
        <v>21</v>
      </c>
      <c r="GI2">
        <v>21</v>
      </c>
      <c r="GJ2">
        <v>22</v>
      </c>
      <c r="GK2">
        <v>22</v>
      </c>
      <c r="GL2">
        <v>22</v>
      </c>
      <c r="GM2">
        <v>22</v>
      </c>
      <c r="GN2">
        <v>22</v>
      </c>
      <c r="GO2">
        <v>22</v>
      </c>
      <c r="GP2">
        <v>22</v>
      </c>
      <c r="GQ2">
        <v>22</v>
      </c>
      <c r="GR2">
        <v>22</v>
      </c>
      <c r="GS2">
        <v>23</v>
      </c>
      <c r="GT2">
        <v>23</v>
      </c>
      <c r="GU2">
        <v>23</v>
      </c>
      <c r="GV2">
        <v>23</v>
      </c>
      <c r="GW2">
        <v>23</v>
      </c>
      <c r="GX2">
        <v>23</v>
      </c>
      <c r="GY2">
        <v>23</v>
      </c>
      <c r="GZ2">
        <v>23</v>
      </c>
      <c r="HA2">
        <v>23</v>
      </c>
      <c r="HB2">
        <v>24</v>
      </c>
      <c r="HC2">
        <v>24</v>
      </c>
      <c r="HD2">
        <v>24</v>
      </c>
      <c r="HE2">
        <v>24</v>
      </c>
      <c r="HF2">
        <v>24</v>
      </c>
      <c r="HG2">
        <v>24</v>
      </c>
      <c r="HH2">
        <v>24</v>
      </c>
      <c r="HI2">
        <v>24</v>
      </c>
      <c r="HJ2">
        <v>24</v>
      </c>
      <c r="HK2">
        <v>25</v>
      </c>
      <c r="HL2">
        <v>25</v>
      </c>
      <c r="HM2">
        <v>25</v>
      </c>
      <c r="HN2">
        <v>25</v>
      </c>
      <c r="HO2">
        <v>25</v>
      </c>
      <c r="HP2">
        <v>25</v>
      </c>
      <c r="HQ2">
        <v>25</v>
      </c>
      <c r="HR2">
        <v>25</v>
      </c>
      <c r="HS2">
        <v>25</v>
      </c>
      <c r="HT2">
        <v>26</v>
      </c>
      <c r="HU2">
        <v>26</v>
      </c>
      <c r="HV2">
        <v>26</v>
      </c>
      <c r="HW2">
        <v>26</v>
      </c>
      <c r="HX2">
        <v>26</v>
      </c>
      <c r="HY2">
        <v>26</v>
      </c>
      <c r="HZ2">
        <v>26</v>
      </c>
      <c r="IA2">
        <v>26</v>
      </c>
      <c r="IB2">
        <v>26</v>
      </c>
      <c r="IC2">
        <v>27</v>
      </c>
      <c r="ID2">
        <v>27</v>
      </c>
      <c r="IE2">
        <v>27</v>
      </c>
      <c r="IF2">
        <v>27</v>
      </c>
      <c r="IG2">
        <v>27</v>
      </c>
      <c r="IH2">
        <v>27</v>
      </c>
      <c r="II2">
        <v>27</v>
      </c>
      <c r="IJ2">
        <v>27</v>
      </c>
      <c r="IK2">
        <v>27</v>
      </c>
      <c r="IL2">
        <v>28</v>
      </c>
      <c r="IM2">
        <v>28</v>
      </c>
      <c r="IN2">
        <v>28</v>
      </c>
      <c r="IO2">
        <v>28</v>
      </c>
      <c r="IP2">
        <v>28</v>
      </c>
      <c r="IQ2">
        <v>28</v>
      </c>
      <c r="IR2">
        <v>28</v>
      </c>
      <c r="IS2">
        <v>28</v>
      </c>
      <c r="IT2">
        <v>28</v>
      </c>
      <c r="IU2">
        <v>29</v>
      </c>
      <c r="IV2">
        <v>29</v>
      </c>
    </row>
    <row r="3" spans="2:256" ht="13.5">
      <c r="B3" t="s">
        <v>118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</v>
      </c>
      <c r="M3">
        <v>2</v>
      </c>
      <c r="N3">
        <v>3</v>
      </c>
      <c r="O3">
        <v>4</v>
      </c>
      <c r="P3">
        <v>5</v>
      </c>
      <c r="Q3">
        <v>6</v>
      </c>
      <c r="R3">
        <v>7</v>
      </c>
      <c r="S3">
        <v>8</v>
      </c>
      <c r="T3">
        <v>9</v>
      </c>
      <c r="U3">
        <v>1</v>
      </c>
      <c r="V3">
        <v>2</v>
      </c>
      <c r="W3">
        <v>3</v>
      </c>
      <c r="X3">
        <v>4</v>
      </c>
      <c r="Y3">
        <v>5</v>
      </c>
      <c r="Z3">
        <v>6</v>
      </c>
      <c r="AA3">
        <v>7</v>
      </c>
      <c r="AB3">
        <v>8</v>
      </c>
      <c r="AC3">
        <v>9</v>
      </c>
      <c r="AD3">
        <v>1</v>
      </c>
      <c r="AE3">
        <v>2</v>
      </c>
      <c r="AF3">
        <v>3</v>
      </c>
      <c r="AG3">
        <v>4</v>
      </c>
      <c r="AH3">
        <v>5</v>
      </c>
      <c r="AI3">
        <v>6</v>
      </c>
      <c r="AJ3">
        <v>7</v>
      </c>
      <c r="AK3">
        <v>8</v>
      </c>
      <c r="AL3">
        <v>9</v>
      </c>
      <c r="AM3">
        <v>1</v>
      </c>
      <c r="AN3">
        <v>2</v>
      </c>
      <c r="AO3">
        <v>3</v>
      </c>
      <c r="AP3">
        <v>4</v>
      </c>
      <c r="AQ3">
        <v>5</v>
      </c>
      <c r="AR3">
        <v>6</v>
      </c>
      <c r="AS3">
        <v>7</v>
      </c>
      <c r="AT3">
        <v>8</v>
      </c>
      <c r="AU3">
        <v>9</v>
      </c>
      <c r="AV3">
        <v>1</v>
      </c>
      <c r="AW3">
        <v>2</v>
      </c>
      <c r="AX3">
        <v>3</v>
      </c>
      <c r="AY3">
        <v>4</v>
      </c>
      <c r="AZ3">
        <v>5</v>
      </c>
      <c r="BA3">
        <v>6</v>
      </c>
      <c r="BB3">
        <v>7</v>
      </c>
      <c r="BC3">
        <v>8</v>
      </c>
      <c r="BD3">
        <v>9</v>
      </c>
      <c r="BE3">
        <v>1</v>
      </c>
      <c r="BF3">
        <v>2</v>
      </c>
      <c r="BG3">
        <v>3</v>
      </c>
      <c r="BH3">
        <v>4</v>
      </c>
      <c r="BI3">
        <v>5</v>
      </c>
      <c r="BJ3">
        <v>6</v>
      </c>
      <c r="BK3">
        <v>7</v>
      </c>
      <c r="BL3">
        <v>8</v>
      </c>
      <c r="BM3">
        <v>9</v>
      </c>
      <c r="BN3">
        <v>1</v>
      </c>
      <c r="BO3">
        <v>2</v>
      </c>
      <c r="BP3">
        <v>3</v>
      </c>
      <c r="BQ3">
        <v>4</v>
      </c>
      <c r="BR3">
        <v>5</v>
      </c>
      <c r="BS3">
        <v>6</v>
      </c>
      <c r="BT3">
        <v>7</v>
      </c>
      <c r="BU3">
        <v>8</v>
      </c>
      <c r="BV3">
        <v>9</v>
      </c>
      <c r="BW3">
        <v>1</v>
      </c>
      <c r="BX3">
        <v>2</v>
      </c>
      <c r="BY3">
        <v>3</v>
      </c>
      <c r="BZ3">
        <v>4</v>
      </c>
      <c r="CA3">
        <v>5</v>
      </c>
      <c r="CB3">
        <v>6</v>
      </c>
      <c r="CC3">
        <v>7</v>
      </c>
      <c r="CD3">
        <v>8</v>
      </c>
      <c r="CE3">
        <v>9</v>
      </c>
      <c r="CF3">
        <v>1</v>
      </c>
      <c r="CG3">
        <v>2</v>
      </c>
      <c r="CH3">
        <v>3</v>
      </c>
      <c r="CI3">
        <v>4</v>
      </c>
      <c r="CJ3">
        <v>5</v>
      </c>
      <c r="CK3">
        <v>6</v>
      </c>
      <c r="CL3">
        <v>7</v>
      </c>
      <c r="CM3">
        <v>8</v>
      </c>
      <c r="CN3">
        <v>9</v>
      </c>
      <c r="CO3">
        <v>1</v>
      </c>
      <c r="CP3">
        <v>2</v>
      </c>
      <c r="CQ3">
        <v>3</v>
      </c>
      <c r="CR3">
        <v>4</v>
      </c>
      <c r="CS3">
        <v>5</v>
      </c>
      <c r="CT3">
        <v>6</v>
      </c>
      <c r="CU3">
        <v>7</v>
      </c>
      <c r="CV3">
        <v>8</v>
      </c>
      <c r="CW3">
        <v>9</v>
      </c>
      <c r="CX3">
        <v>1</v>
      </c>
      <c r="CY3">
        <v>2</v>
      </c>
      <c r="CZ3">
        <v>3</v>
      </c>
      <c r="DA3">
        <v>4</v>
      </c>
      <c r="DB3">
        <v>5</v>
      </c>
      <c r="DC3">
        <v>6</v>
      </c>
      <c r="DD3">
        <v>7</v>
      </c>
      <c r="DE3">
        <v>8</v>
      </c>
      <c r="DF3">
        <v>9</v>
      </c>
      <c r="DG3">
        <v>1</v>
      </c>
      <c r="DH3">
        <v>2</v>
      </c>
      <c r="DI3">
        <v>3</v>
      </c>
      <c r="DJ3">
        <v>4</v>
      </c>
      <c r="DK3">
        <v>5</v>
      </c>
      <c r="DL3">
        <v>6</v>
      </c>
      <c r="DM3">
        <v>7</v>
      </c>
      <c r="DN3">
        <v>8</v>
      </c>
      <c r="DO3">
        <v>9</v>
      </c>
      <c r="DP3">
        <v>1</v>
      </c>
      <c r="DQ3">
        <v>2</v>
      </c>
      <c r="DR3">
        <v>3</v>
      </c>
      <c r="DS3">
        <v>4</v>
      </c>
      <c r="DT3">
        <v>5</v>
      </c>
      <c r="DU3">
        <v>6</v>
      </c>
      <c r="DV3">
        <v>7</v>
      </c>
      <c r="DW3">
        <v>8</v>
      </c>
      <c r="DX3">
        <v>9</v>
      </c>
      <c r="DY3">
        <v>1</v>
      </c>
      <c r="DZ3">
        <v>2</v>
      </c>
      <c r="EA3">
        <v>3</v>
      </c>
      <c r="EB3">
        <v>4</v>
      </c>
      <c r="EC3">
        <v>5</v>
      </c>
      <c r="ED3">
        <v>6</v>
      </c>
      <c r="EE3">
        <v>7</v>
      </c>
      <c r="EF3">
        <v>8</v>
      </c>
      <c r="EG3">
        <v>9</v>
      </c>
      <c r="EH3">
        <v>1</v>
      </c>
      <c r="EI3">
        <v>2</v>
      </c>
      <c r="EJ3">
        <v>3</v>
      </c>
      <c r="EK3">
        <v>4</v>
      </c>
      <c r="EL3">
        <v>5</v>
      </c>
      <c r="EM3">
        <v>6</v>
      </c>
      <c r="EN3">
        <v>7</v>
      </c>
      <c r="EO3">
        <v>8</v>
      </c>
      <c r="EP3">
        <v>9</v>
      </c>
      <c r="EQ3">
        <v>1</v>
      </c>
      <c r="ER3">
        <v>2</v>
      </c>
      <c r="ES3">
        <v>3</v>
      </c>
      <c r="ET3">
        <v>4</v>
      </c>
      <c r="EU3">
        <v>5</v>
      </c>
      <c r="EV3">
        <v>6</v>
      </c>
      <c r="EW3">
        <v>7</v>
      </c>
      <c r="EX3">
        <v>8</v>
      </c>
      <c r="EY3">
        <v>9</v>
      </c>
      <c r="EZ3">
        <v>1</v>
      </c>
      <c r="FA3">
        <v>2</v>
      </c>
      <c r="FB3">
        <v>3</v>
      </c>
      <c r="FC3">
        <v>4</v>
      </c>
      <c r="FD3">
        <v>5</v>
      </c>
      <c r="FE3">
        <v>6</v>
      </c>
      <c r="FF3">
        <v>7</v>
      </c>
      <c r="FG3">
        <v>8</v>
      </c>
      <c r="FH3">
        <v>9</v>
      </c>
      <c r="FI3">
        <v>1</v>
      </c>
      <c r="FJ3">
        <v>2</v>
      </c>
      <c r="FK3">
        <v>3</v>
      </c>
      <c r="FL3">
        <v>4</v>
      </c>
      <c r="FM3">
        <v>5</v>
      </c>
      <c r="FN3">
        <v>6</v>
      </c>
      <c r="FO3">
        <v>7</v>
      </c>
      <c r="FP3">
        <v>8</v>
      </c>
      <c r="FQ3">
        <v>9</v>
      </c>
      <c r="FR3">
        <v>1</v>
      </c>
      <c r="FS3">
        <v>2</v>
      </c>
      <c r="FT3">
        <v>3</v>
      </c>
      <c r="FU3">
        <v>4</v>
      </c>
      <c r="FV3">
        <v>5</v>
      </c>
      <c r="FW3">
        <v>6</v>
      </c>
      <c r="FX3">
        <v>7</v>
      </c>
      <c r="FY3">
        <v>8</v>
      </c>
      <c r="FZ3">
        <v>9</v>
      </c>
      <c r="GA3">
        <v>1</v>
      </c>
      <c r="GB3">
        <v>2</v>
      </c>
      <c r="GC3">
        <v>3</v>
      </c>
      <c r="GD3">
        <v>4</v>
      </c>
      <c r="GE3">
        <v>5</v>
      </c>
      <c r="GF3">
        <v>6</v>
      </c>
      <c r="GG3">
        <v>7</v>
      </c>
      <c r="GH3">
        <v>8</v>
      </c>
      <c r="GI3">
        <v>9</v>
      </c>
      <c r="GJ3">
        <v>1</v>
      </c>
      <c r="GK3">
        <v>2</v>
      </c>
      <c r="GL3">
        <v>3</v>
      </c>
      <c r="GM3">
        <v>4</v>
      </c>
      <c r="GN3">
        <v>5</v>
      </c>
      <c r="GO3">
        <v>6</v>
      </c>
      <c r="GP3">
        <v>7</v>
      </c>
      <c r="GQ3">
        <v>8</v>
      </c>
      <c r="GR3">
        <v>9</v>
      </c>
      <c r="GS3">
        <v>1</v>
      </c>
      <c r="GT3">
        <v>2</v>
      </c>
      <c r="GU3">
        <v>3</v>
      </c>
      <c r="GV3">
        <v>4</v>
      </c>
      <c r="GW3">
        <v>5</v>
      </c>
      <c r="GX3">
        <v>6</v>
      </c>
      <c r="GY3">
        <v>7</v>
      </c>
      <c r="GZ3">
        <v>8</v>
      </c>
      <c r="HA3">
        <v>9</v>
      </c>
      <c r="HB3">
        <v>1</v>
      </c>
      <c r="HC3">
        <v>2</v>
      </c>
      <c r="HD3">
        <v>3</v>
      </c>
      <c r="HE3">
        <v>4</v>
      </c>
      <c r="HF3">
        <v>5</v>
      </c>
      <c r="HG3">
        <v>6</v>
      </c>
      <c r="HH3">
        <v>7</v>
      </c>
      <c r="HI3">
        <v>8</v>
      </c>
      <c r="HJ3">
        <v>9</v>
      </c>
      <c r="HK3">
        <v>1</v>
      </c>
      <c r="HL3">
        <v>2</v>
      </c>
      <c r="HM3">
        <v>3</v>
      </c>
      <c r="HN3">
        <v>4</v>
      </c>
      <c r="HO3">
        <v>5</v>
      </c>
      <c r="HP3">
        <v>6</v>
      </c>
      <c r="HQ3">
        <v>7</v>
      </c>
      <c r="HR3">
        <v>8</v>
      </c>
      <c r="HS3">
        <v>9</v>
      </c>
      <c r="HT3">
        <v>1</v>
      </c>
      <c r="HU3">
        <v>2</v>
      </c>
      <c r="HV3">
        <v>3</v>
      </c>
      <c r="HW3">
        <v>4</v>
      </c>
      <c r="HX3">
        <v>5</v>
      </c>
      <c r="HY3">
        <v>6</v>
      </c>
      <c r="HZ3">
        <v>7</v>
      </c>
      <c r="IA3">
        <v>8</v>
      </c>
      <c r="IB3">
        <v>9</v>
      </c>
      <c r="IC3">
        <v>1</v>
      </c>
      <c r="ID3">
        <v>2</v>
      </c>
      <c r="IE3">
        <v>3</v>
      </c>
      <c r="IF3">
        <v>4</v>
      </c>
      <c r="IG3">
        <v>5</v>
      </c>
      <c r="IH3">
        <v>6</v>
      </c>
      <c r="II3">
        <v>7</v>
      </c>
      <c r="IJ3">
        <v>8</v>
      </c>
      <c r="IK3">
        <v>9</v>
      </c>
      <c r="IL3">
        <v>1</v>
      </c>
      <c r="IM3">
        <v>2</v>
      </c>
      <c r="IN3">
        <v>3</v>
      </c>
      <c r="IO3">
        <v>4</v>
      </c>
      <c r="IP3">
        <v>5</v>
      </c>
      <c r="IQ3">
        <v>6</v>
      </c>
      <c r="IR3">
        <v>7</v>
      </c>
      <c r="IS3">
        <v>8</v>
      </c>
      <c r="IT3">
        <v>9</v>
      </c>
      <c r="IU3">
        <v>1</v>
      </c>
      <c r="IV3">
        <v>2</v>
      </c>
    </row>
    <row r="4" spans="1:256" ht="13.5">
      <c r="A4">
        <v>472018</v>
      </c>
      <c r="B4" t="s">
        <v>12</v>
      </c>
      <c r="C4">
        <v>38436022</v>
      </c>
      <c r="D4">
        <v>3424197</v>
      </c>
      <c r="E4">
        <v>41860219</v>
      </c>
      <c r="F4">
        <v>0</v>
      </c>
      <c r="G4">
        <v>0</v>
      </c>
      <c r="H4">
        <v>37392034</v>
      </c>
      <c r="I4">
        <v>962706</v>
      </c>
      <c r="J4">
        <v>38354740</v>
      </c>
      <c r="K4">
        <v>0</v>
      </c>
      <c r="L4">
        <v>38436022</v>
      </c>
      <c r="M4">
        <v>3424197</v>
      </c>
      <c r="N4">
        <v>41860219</v>
      </c>
      <c r="O4">
        <v>0</v>
      </c>
      <c r="P4">
        <v>0</v>
      </c>
      <c r="Q4">
        <v>37392034</v>
      </c>
      <c r="R4">
        <v>962706</v>
      </c>
      <c r="S4">
        <v>38354740</v>
      </c>
      <c r="T4">
        <v>0</v>
      </c>
      <c r="U4">
        <v>16455218</v>
      </c>
      <c r="V4">
        <v>1233857</v>
      </c>
      <c r="W4">
        <v>17689075</v>
      </c>
      <c r="X4">
        <v>0</v>
      </c>
      <c r="Y4">
        <v>0</v>
      </c>
      <c r="Z4">
        <v>16078583</v>
      </c>
      <c r="AA4">
        <v>306332</v>
      </c>
      <c r="AB4">
        <v>16384915</v>
      </c>
      <c r="AC4">
        <v>0</v>
      </c>
      <c r="AD4">
        <v>354647</v>
      </c>
      <c r="AE4">
        <v>32697</v>
      </c>
      <c r="AF4">
        <v>387344</v>
      </c>
      <c r="AG4">
        <v>0</v>
      </c>
      <c r="AH4">
        <v>0</v>
      </c>
      <c r="AI4">
        <v>343983</v>
      </c>
      <c r="AJ4">
        <v>8179</v>
      </c>
      <c r="AK4">
        <v>352162</v>
      </c>
      <c r="AL4">
        <v>0</v>
      </c>
      <c r="AM4">
        <v>12298582</v>
      </c>
      <c r="AN4">
        <v>1133866</v>
      </c>
      <c r="AO4">
        <v>13432448</v>
      </c>
      <c r="AP4">
        <v>0</v>
      </c>
      <c r="AQ4">
        <v>0</v>
      </c>
      <c r="AR4">
        <v>11928789</v>
      </c>
      <c r="AS4">
        <v>283649</v>
      </c>
      <c r="AT4">
        <v>12212438</v>
      </c>
      <c r="AU4">
        <v>0</v>
      </c>
      <c r="AV4">
        <v>165751</v>
      </c>
      <c r="AW4">
        <v>0</v>
      </c>
      <c r="AX4">
        <v>165751</v>
      </c>
      <c r="AY4">
        <v>0</v>
      </c>
      <c r="AZ4">
        <v>0</v>
      </c>
      <c r="BA4">
        <v>165751</v>
      </c>
      <c r="BB4">
        <v>0</v>
      </c>
      <c r="BC4">
        <v>165751</v>
      </c>
      <c r="BD4">
        <v>0</v>
      </c>
      <c r="BE4">
        <v>920390</v>
      </c>
      <c r="BF4">
        <v>16291</v>
      </c>
      <c r="BG4">
        <v>936681</v>
      </c>
      <c r="BH4">
        <v>0</v>
      </c>
      <c r="BI4">
        <v>0</v>
      </c>
      <c r="BJ4">
        <v>921315</v>
      </c>
      <c r="BK4">
        <v>3511</v>
      </c>
      <c r="BL4">
        <v>924826</v>
      </c>
      <c r="BM4">
        <v>0</v>
      </c>
      <c r="BN4">
        <v>2881599</v>
      </c>
      <c r="BO4">
        <v>51003</v>
      </c>
      <c r="BP4">
        <v>2932602</v>
      </c>
      <c r="BQ4">
        <v>0</v>
      </c>
      <c r="BR4">
        <v>0</v>
      </c>
      <c r="BS4">
        <v>2884496</v>
      </c>
      <c r="BT4">
        <v>10993</v>
      </c>
      <c r="BU4">
        <v>2895489</v>
      </c>
      <c r="BV4">
        <v>0</v>
      </c>
      <c r="BW4">
        <v>19181431</v>
      </c>
      <c r="BX4">
        <v>2137264</v>
      </c>
      <c r="BY4">
        <v>21318695</v>
      </c>
      <c r="BZ4">
        <v>0</v>
      </c>
      <c r="CA4">
        <v>0</v>
      </c>
      <c r="CB4">
        <v>18531106</v>
      </c>
      <c r="CC4">
        <v>638918</v>
      </c>
      <c r="CD4">
        <v>19170024</v>
      </c>
      <c r="CE4">
        <v>0</v>
      </c>
      <c r="CF4">
        <v>18753533</v>
      </c>
      <c r="CG4">
        <v>2137264</v>
      </c>
      <c r="CH4">
        <v>20890797</v>
      </c>
      <c r="CI4">
        <v>0</v>
      </c>
      <c r="CJ4">
        <v>0</v>
      </c>
      <c r="CK4">
        <v>18103208</v>
      </c>
      <c r="CL4">
        <v>638918</v>
      </c>
      <c r="CM4">
        <v>18742126</v>
      </c>
      <c r="CN4">
        <v>0</v>
      </c>
      <c r="CO4">
        <v>7045384</v>
      </c>
      <c r="CP4">
        <v>802934</v>
      </c>
      <c r="CQ4">
        <v>7848318</v>
      </c>
      <c r="CR4">
        <v>0</v>
      </c>
      <c r="CS4">
        <v>0</v>
      </c>
      <c r="CT4">
        <v>6801068</v>
      </c>
      <c r="CU4">
        <v>240031</v>
      </c>
      <c r="CV4">
        <v>7041099</v>
      </c>
      <c r="CW4">
        <v>0</v>
      </c>
      <c r="CX4">
        <v>9549710</v>
      </c>
      <c r="CY4">
        <v>1088342</v>
      </c>
      <c r="CZ4">
        <v>10638052</v>
      </c>
      <c r="DA4">
        <v>0</v>
      </c>
      <c r="DB4">
        <v>0</v>
      </c>
      <c r="DC4">
        <v>9218550</v>
      </c>
      <c r="DD4">
        <v>325351</v>
      </c>
      <c r="DE4">
        <v>9543901</v>
      </c>
      <c r="DF4">
        <v>0</v>
      </c>
      <c r="DG4">
        <v>2158439</v>
      </c>
      <c r="DH4">
        <v>245988</v>
      </c>
      <c r="DI4">
        <v>2404427</v>
      </c>
      <c r="DJ4">
        <v>0</v>
      </c>
      <c r="DK4">
        <v>0</v>
      </c>
      <c r="DL4">
        <v>2083590</v>
      </c>
      <c r="DM4">
        <v>73536</v>
      </c>
      <c r="DN4">
        <v>2157126</v>
      </c>
      <c r="DO4">
        <v>0</v>
      </c>
      <c r="DP4">
        <v>427898</v>
      </c>
      <c r="DQ4">
        <v>0</v>
      </c>
      <c r="DR4">
        <v>427898</v>
      </c>
      <c r="DS4">
        <v>0</v>
      </c>
      <c r="DT4">
        <v>0</v>
      </c>
      <c r="DU4">
        <v>427898</v>
      </c>
      <c r="DV4">
        <v>0</v>
      </c>
      <c r="DW4">
        <v>427898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440105</v>
      </c>
      <c r="ER4">
        <v>53076</v>
      </c>
      <c r="ES4">
        <v>493181</v>
      </c>
      <c r="ET4">
        <v>0</v>
      </c>
      <c r="EU4">
        <v>0</v>
      </c>
      <c r="EV4">
        <v>423077</v>
      </c>
      <c r="EW4">
        <v>17456</v>
      </c>
      <c r="EX4">
        <v>440533</v>
      </c>
      <c r="EY4">
        <v>0</v>
      </c>
      <c r="EZ4">
        <v>2359268</v>
      </c>
      <c r="FA4">
        <v>0</v>
      </c>
      <c r="FB4">
        <v>2359268</v>
      </c>
      <c r="FC4">
        <v>0</v>
      </c>
      <c r="FD4">
        <v>0</v>
      </c>
      <c r="FE4">
        <v>2359268</v>
      </c>
      <c r="FF4">
        <v>0</v>
      </c>
      <c r="FG4">
        <v>2359268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787940</v>
      </c>
      <c r="HL4">
        <v>18350</v>
      </c>
      <c r="HM4">
        <v>806290</v>
      </c>
      <c r="HN4">
        <v>0</v>
      </c>
      <c r="HO4">
        <v>0</v>
      </c>
      <c r="HP4">
        <v>781511</v>
      </c>
      <c r="HQ4">
        <v>3007</v>
      </c>
      <c r="HR4">
        <v>784518</v>
      </c>
      <c r="HS4">
        <v>0</v>
      </c>
      <c r="HT4">
        <v>787940</v>
      </c>
      <c r="HU4">
        <v>18350</v>
      </c>
      <c r="HV4">
        <v>806290</v>
      </c>
      <c r="HW4">
        <v>0</v>
      </c>
      <c r="HX4">
        <v>0</v>
      </c>
      <c r="HY4">
        <v>781511</v>
      </c>
      <c r="HZ4">
        <v>3007</v>
      </c>
      <c r="IA4">
        <v>784518</v>
      </c>
      <c r="IB4">
        <v>0</v>
      </c>
      <c r="IC4">
        <v>18802</v>
      </c>
      <c r="ID4">
        <v>0</v>
      </c>
      <c r="IE4">
        <v>18802</v>
      </c>
      <c r="IF4">
        <v>0</v>
      </c>
      <c r="IG4">
        <v>0</v>
      </c>
      <c r="IH4">
        <v>18802</v>
      </c>
      <c r="II4">
        <v>0</v>
      </c>
      <c r="IJ4">
        <v>18802</v>
      </c>
      <c r="IK4">
        <v>0</v>
      </c>
      <c r="IL4">
        <v>769138</v>
      </c>
      <c r="IM4">
        <v>18350</v>
      </c>
      <c r="IN4">
        <v>787488</v>
      </c>
      <c r="IO4">
        <v>0</v>
      </c>
      <c r="IP4">
        <v>0</v>
      </c>
      <c r="IQ4">
        <v>762709</v>
      </c>
      <c r="IR4">
        <v>3007</v>
      </c>
      <c r="IS4">
        <v>765716</v>
      </c>
      <c r="IT4">
        <v>0</v>
      </c>
      <c r="IU4">
        <v>0</v>
      </c>
      <c r="IV4">
        <v>0</v>
      </c>
    </row>
    <row r="5" spans="1:256" ht="13.5">
      <c r="A5">
        <v>472051</v>
      </c>
      <c r="B5" t="s">
        <v>13</v>
      </c>
      <c r="C5">
        <v>8893125</v>
      </c>
      <c r="D5">
        <v>1102616</v>
      </c>
      <c r="E5">
        <v>9995741</v>
      </c>
      <c r="F5">
        <v>0</v>
      </c>
      <c r="G5">
        <v>0</v>
      </c>
      <c r="H5">
        <v>8514336</v>
      </c>
      <c r="I5">
        <v>285973</v>
      </c>
      <c r="J5">
        <v>8800309</v>
      </c>
      <c r="K5">
        <v>0</v>
      </c>
      <c r="L5">
        <v>8893125</v>
      </c>
      <c r="M5">
        <v>1102616</v>
      </c>
      <c r="N5">
        <v>9995741</v>
      </c>
      <c r="O5">
        <v>0</v>
      </c>
      <c r="P5">
        <v>0</v>
      </c>
      <c r="Q5">
        <v>8514336</v>
      </c>
      <c r="R5">
        <v>285973</v>
      </c>
      <c r="S5">
        <v>8800309</v>
      </c>
      <c r="T5">
        <v>0</v>
      </c>
      <c r="U5">
        <v>3773677</v>
      </c>
      <c r="V5">
        <v>343643</v>
      </c>
      <c r="W5">
        <v>4117320</v>
      </c>
      <c r="X5">
        <v>0</v>
      </c>
      <c r="Y5">
        <v>0</v>
      </c>
      <c r="Z5">
        <v>3644648</v>
      </c>
      <c r="AA5">
        <v>65780</v>
      </c>
      <c r="AB5">
        <v>3710428</v>
      </c>
      <c r="AC5">
        <v>0</v>
      </c>
      <c r="AD5">
        <v>105947</v>
      </c>
      <c r="AE5">
        <v>9744</v>
      </c>
      <c r="AF5">
        <v>115691</v>
      </c>
      <c r="AG5">
        <v>0</v>
      </c>
      <c r="AH5">
        <v>0</v>
      </c>
      <c r="AI5">
        <v>101767</v>
      </c>
      <c r="AJ5">
        <v>1880</v>
      </c>
      <c r="AK5">
        <v>103647</v>
      </c>
      <c r="AL5">
        <v>0</v>
      </c>
      <c r="AM5">
        <v>3163138</v>
      </c>
      <c r="AN5">
        <v>321839</v>
      </c>
      <c r="AO5">
        <v>3484977</v>
      </c>
      <c r="AP5">
        <v>0</v>
      </c>
      <c r="AQ5">
        <v>0</v>
      </c>
      <c r="AR5">
        <v>3046578</v>
      </c>
      <c r="AS5">
        <v>61710</v>
      </c>
      <c r="AT5">
        <v>3108288</v>
      </c>
      <c r="AU5">
        <v>0</v>
      </c>
      <c r="AV5">
        <v>36217</v>
      </c>
      <c r="AW5">
        <v>0</v>
      </c>
      <c r="AX5">
        <v>36217</v>
      </c>
      <c r="AY5">
        <v>0</v>
      </c>
      <c r="AZ5">
        <v>0</v>
      </c>
      <c r="BA5">
        <v>36217</v>
      </c>
      <c r="BB5">
        <v>0</v>
      </c>
      <c r="BC5">
        <v>36217</v>
      </c>
      <c r="BD5">
        <v>0</v>
      </c>
      <c r="BE5">
        <v>151552</v>
      </c>
      <c r="BF5">
        <v>3983</v>
      </c>
      <c r="BG5">
        <v>155535</v>
      </c>
      <c r="BH5">
        <v>0</v>
      </c>
      <c r="BI5">
        <v>0</v>
      </c>
      <c r="BJ5">
        <v>148755</v>
      </c>
      <c r="BK5">
        <v>731</v>
      </c>
      <c r="BL5">
        <v>149486</v>
      </c>
      <c r="BM5">
        <v>0</v>
      </c>
      <c r="BN5">
        <v>353040</v>
      </c>
      <c r="BO5">
        <v>8077</v>
      </c>
      <c r="BP5">
        <v>361117</v>
      </c>
      <c r="BQ5">
        <v>0</v>
      </c>
      <c r="BR5">
        <v>0</v>
      </c>
      <c r="BS5">
        <v>347548</v>
      </c>
      <c r="BT5">
        <v>1459</v>
      </c>
      <c r="BU5">
        <v>349007</v>
      </c>
      <c r="BV5">
        <v>0</v>
      </c>
      <c r="BW5">
        <v>4419383</v>
      </c>
      <c r="BX5">
        <v>726223</v>
      </c>
      <c r="BY5">
        <v>5145606</v>
      </c>
      <c r="BZ5">
        <v>0</v>
      </c>
      <c r="CA5">
        <v>0</v>
      </c>
      <c r="CB5">
        <v>4179910</v>
      </c>
      <c r="CC5">
        <v>213425</v>
      </c>
      <c r="CD5">
        <v>4393335</v>
      </c>
      <c r="CE5">
        <v>0</v>
      </c>
      <c r="CF5">
        <v>4389763</v>
      </c>
      <c r="CG5">
        <v>726223</v>
      </c>
      <c r="CH5">
        <v>5115986</v>
      </c>
      <c r="CI5">
        <v>0</v>
      </c>
      <c r="CJ5">
        <v>0</v>
      </c>
      <c r="CK5">
        <v>4150290</v>
      </c>
      <c r="CL5">
        <v>213425</v>
      </c>
      <c r="CM5">
        <v>4363715</v>
      </c>
      <c r="CN5">
        <v>0</v>
      </c>
      <c r="CO5">
        <v>1983944</v>
      </c>
      <c r="CP5">
        <v>329523</v>
      </c>
      <c r="CQ5">
        <v>2313467</v>
      </c>
      <c r="CR5">
        <v>0</v>
      </c>
      <c r="CS5">
        <v>0</v>
      </c>
      <c r="CT5">
        <v>1879858</v>
      </c>
      <c r="CU5">
        <v>96843</v>
      </c>
      <c r="CV5">
        <v>1976701</v>
      </c>
      <c r="CW5">
        <v>0</v>
      </c>
      <c r="CX5">
        <v>2149210</v>
      </c>
      <c r="CY5">
        <v>356530</v>
      </c>
      <c r="CZ5">
        <v>2505740</v>
      </c>
      <c r="DA5">
        <v>0</v>
      </c>
      <c r="DB5">
        <v>0</v>
      </c>
      <c r="DC5">
        <v>2035372</v>
      </c>
      <c r="DD5">
        <v>104780</v>
      </c>
      <c r="DE5">
        <v>2140152</v>
      </c>
      <c r="DF5">
        <v>0</v>
      </c>
      <c r="DG5">
        <v>256609</v>
      </c>
      <c r="DH5">
        <v>40170</v>
      </c>
      <c r="DI5">
        <v>296779</v>
      </c>
      <c r="DJ5">
        <v>0</v>
      </c>
      <c r="DK5">
        <v>0</v>
      </c>
      <c r="DL5">
        <v>235060</v>
      </c>
      <c r="DM5">
        <v>11802</v>
      </c>
      <c r="DN5">
        <v>246862</v>
      </c>
      <c r="DO5">
        <v>0</v>
      </c>
      <c r="DP5">
        <v>29620</v>
      </c>
      <c r="DQ5">
        <v>0</v>
      </c>
      <c r="DR5">
        <v>29620</v>
      </c>
      <c r="DS5">
        <v>0</v>
      </c>
      <c r="DT5">
        <v>0</v>
      </c>
      <c r="DU5">
        <v>29620</v>
      </c>
      <c r="DV5">
        <v>0</v>
      </c>
      <c r="DW5">
        <v>29620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211259</v>
      </c>
      <c r="ER5">
        <v>32750</v>
      </c>
      <c r="ES5">
        <v>244009</v>
      </c>
      <c r="ET5">
        <v>0</v>
      </c>
      <c r="EU5">
        <v>0</v>
      </c>
      <c r="EV5">
        <v>200972</v>
      </c>
      <c r="EW5">
        <v>6768</v>
      </c>
      <c r="EX5">
        <v>207740</v>
      </c>
      <c r="EY5">
        <v>0</v>
      </c>
      <c r="EZ5">
        <v>488806</v>
      </c>
      <c r="FA5">
        <v>0</v>
      </c>
      <c r="FB5">
        <v>488806</v>
      </c>
      <c r="FC5">
        <v>0</v>
      </c>
      <c r="FD5">
        <v>0</v>
      </c>
      <c r="FE5">
        <v>488806</v>
      </c>
      <c r="FF5">
        <v>0</v>
      </c>
      <c r="FG5">
        <v>488806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717</v>
      </c>
      <c r="HL5">
        <v>0</v>
      </c>
      <c r="HM5">
        <v>717</v>
      </c>
      <c r="HN5">
        <v>0</v>
      </c>
      <c r="HO5">
        <v>0</v>
      </c>
      <c r="HP5">
        <v>717</v>
      </c>
      <c r="HQ5">
        <v>0</v>
      </c>
      <c r="HR5">
        <v>717</v>
      </c>
      <c r="HS5">
        <v>0</v>
      </c>
      <c r="HT5">
        <v>717</v>
      </c>
      <c r="HU5">
        <v>0</v>
      </c>
      <c r="HV5">
        <v>717</v>
      </c>
      <c r="HW5">
        <v>0</v>
      </c>
      <c r="HX5">
        <v>0</v>
      </c>
      <c r="HY5">
        <v>717</v>
      </c>
      <c r="HZ5">
        <v>0</v>
      </c>
      <c r="IA5">
        <v>717</v>
      </c>
      <c r="IB5">
        <v>0</v>
      </c>
      <c r="IC5">
        <v>717</v>
      </c>
      <c r="ID5">
        <v>0</v>
      </c>
      <c r="IE5">
        <v>717</v>
      </c>
      <c r="IF5">
        <v>0</v>
      </c>
      <c r="IG5">
        <v>0</v>
      </c>
      <c r="IH5">
        <v>717</v>
      </c>
      <c r="II5">
        <v>0</v>
      </c>
      <c r="IJ5">
        <v>717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  <row r="6" spans="1:256" ht="13.5">
      <c r="A6">
        <v>472077</v>
      </c>
      <c r="B6" t="s">
        <v>14</v>
      </c>
      <c r="C6">
        <v>4326598</v>
      </c>
      <c r="D6">
        <v>589355</v>
      </c>
      <c r="E6">
        <v>4915953</v>
      </c>
      <c r="F6">
        <v>0</v>
      </c>
      <c r="G6">
        <v>0</v>
      </c>
      <c r="H6">
        <v>4142929</v>
      </c>
      <c r="I6">
        <v>180979</v>
      </c>
      <c r="J6">
        <v>4323908</v>
      </c>
      <c r="K6">
        <v>0</v>
      </c>
      <c r="L6">
        <v>4326598</v>
      </c>
      <c r="M6">
        <v>589355</v>
      </c>
      <c r="N6">
        <v>4915953</v>
      </c>
      <c r="O6">
        <v>0</v>
      </c>
      <c r="P6">
        <v>0</v>
      </c>
      <c r="Q6">
        <v>4142929</v>
      </c>
      <c r="R6">
        <v>180979</v>
      </c>
      <c r="S6">
        <v>4323908</v>
      </c>
      <c r="T6">
        <v>0</v>
      </c>
      <c r="U6">
        <v>1655737</v>
      </c>
      <c r="V6">
        <v>145607</v>
      </c>
      <c r="W6">
        <v>1801344</v>
      </c>
      <c r="X6">
        <v>0</v>
      </c>
      <c r="Y6">
        <v>0</v>
      </c>
      <c r="Z6">
        <v>1608452</v>
      </c>
      <c r="AA6">
        <v>51980</v>
      </c>
      <c r="AB6">
        <v>1660432</v>
      </c>
      <c r="AC6">
        <v>0</v>
      </c>
      <c r="AD6">
        <v>51271</v>
      </c>
      <c r="AE6">
        <v>5069</v>
      </c>
      <c r="AF6">
        <v>56340</v>
      </c>
      <c r="AG6">
        <v>0</v>
      </c>
      <c r="AH6">
        <v>0</v>
      </c>
      <c r="AI6">
        <v>49636</v>
      </c>
      <c r="AJ6">
        <v>1771</v>
      </c>
      <c r="AK6">
        <v>51407</v>
      </c>
      <c r="AL6">
        <v>0</v>
      </c>
      <c r="AM6">
        <v>1388672</v>
      </c>
      <c r="AN6">
        <v>137291</v>
      </c>
      <c r="AO6">
        <v>1525963</v>
      </c>
      <c r="AP6">
        <v>0</v>
      </c>
      <c r="AQ6">
        <v>0</v>
      </c>
      <c r="AR6">
        <v>1344415</v>
      </c>
      <c r="AS6">
        <v>47961</v>
      </c>
      <c r="AT6">
        <v>1392376</v>
      </c>
      <c r="AU6">
        <v>0</v>
      </c>
      <c r="AV6">
        <v>21484</v>
      </c>
      <c r="AW6">
        <v>0</v>
      </c>
      <c r="AX6">
        <v>21484</v>
      </c>
      <c r="AY6">
        <v>0</v>
      </c>
      <c r="AZ6">
        <v>0</v>
      </c>
      <c r="BA6">
        <v>21484</v>
      </c>
      <c r="BB6">
        <v>0</v>
      </c>
      <c r="BC6">
        <v>21484</v>
      </c>
      <c r="BD6">
        <v>0</v>
      </c>
      <c r="BE6">
        <v>108357</v>
      </c>
      <c r="BF6">
        <v>2510</v>
      </c>
      <c r="BG6">
        <v>110867</v>
      </c>
      <c r="BH6">
        <v>0</v>
      </c>
      <c r="BI6">
        <v>0</v>
      </c>
      <c r="BJ6">
        <v>107683</v>
      </c>
      <c r="BK6">
        <v>1561</v>
      </c>
      <c r="BL6">
        <v>109244</v>
      </c>
      <c r="BM6">
        <v>0</v>
      </c>
      <c r="BN6">
        <v>107437</v>
      </c>
      <c r="BO6">
        <v>737</v>
      </c>
      <c r="BP6">
        <v>108174</v>
      </c>
      <c r="BQ6">
        <v>0</v>
      </c>
      <c r="BR6">
        <v>0</v>
      </c>
      <c r="BS6">
        <v>106718</v>
      </c>
      <c r="BT6">
        <v>687</v>
      </c>
      <c r="BU6">
        <v>107405</v>
      </c>
      <c r="BV6">
        <v>0</v>
      </c>
      <c r="BW6">
        <v>2301667</v>
      </c>
      <c r="BX6">
        <v>423124</v>
      </c>
      <c r="BY6">
        <v>2724791</v>
      </c>
      <c r="BZ6">
        <v>0</v>
      </c>
      <c r="CA6">
        <v>0</v>
      </c>
      <c r="CB6">
        <v>2173477</v>
      </c>
      <c r="CC6">
        <v>122942</v>
      </c>
      <c r="CD6">
        <v>2296419</v>
      </c>
      <c r="CE6">
        <v>0</v>
      </c>
      <c r="CF6">
        <v>2242935</v>
      </c>
      <c r="CG6">
        <v>423124</v>
      </c>
      <c r="CH6">
        <v>2666059</v>
      </c>
      <c r="CI6">
        <v>0</v>
      </c>
      <c r="CJ6">
        <v>0</v>
      </c>
      <c r="CK6">
        <v>2114745</v>
      </c>
      <c r="CL6">
        <v>122942</v>
      </c>
      <c r="CM6">
        <v>2237687</v>
      </c>
      <c r="CN6">
        <v>0</v>
      </c>
      <c r="CO6">
        <v>550978</v>
      </c>
      <c r="CP6">
        <v>103940</v>
      </c>
      <c r="CQ6">
        <v>654918</v>
      </c>
      <c r="CR6">
        <v>0</v>
      </c>
      <c r="CS6">
        <v>0</v>
      </c>
      <c r="CT6">
        <v>519488</v>
      </c>
      <c r="CU6">
        <v>30201</v>
      </c>
      <c r="CV6">
        <v>549689</v>
      </c>
      <c r="CW6">
        <v>0</v>
      </c>
      <c r="CX6">
        <v>1389251</v>
      </c>
      <c r="CY6">
        <v>262079</v>
      </c>
      <c r="CZ6">
        <v>1651330</v>
      </c>
      <c r="DA6">
        <v>0</v>
      </c>
      <c r="DB6">
        <v>0</v>
      </c>
      <c r="DC6">
        <v>1309851</v>
      </c>
      <c r="DD6">
        <v>76149</v>
      </c>
      <c r="DE6">
        <v>1386000</v>
      </c>
      <c r="DF6">
        <v>0</v>
      </c>
      <c r="DG6">
        <v>302706</v>
      </c>
      <c r="DH6">
        <v>57105</v>
      </c>
      <c r="DI6">
        <v>359811</v>
      </c>
      <c r="DJ6">
        <v>0</v>
      </c>
      <c r="DK6">
        <v>0</v>
      </c>
      <c r="DL6">
        <v>285406</v>
      </c>
      <c r="DM6">
        <v>16592</v>
      </c>
      <c r="DN6">
        <v>301998</v>
      </c>
      <c r="DO6">
        <v>0</v>
      </c>
      <c r="DP6">
        <v>58732</v>
      </c>
      <c r="DQ6">
        <v>0</v>
      </c>
      <c r="DR6">
        <v>58732</v>
      </c>
      <c r="DS6">
        <v>0</v>
      </c>
      <c r="DT6">
        <v>0</v>
      </c>
      <c r="DU6">
        <v>58732</v>
      </c>
      <c r="DV6">
        <v>0</v>
      </c>
      <c r="DW6">
        <v>58732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115803</v>
      </c>
      <c r="ER6">
        <v>20624</v>
      </c>
      <c r="ES6">
        <v>136427</v>
      </c>
      <c r="ET6">
        <v>0</v>
      </c>
      <c r="EU6">
        <v>0</v>
      </c>
      <c r="EV6">
        <v>107609</v>
      </c>
      <c r="EW6">
        <v>6057</v>
      </c>
      <c r="EX6">
        <v>113666</v>
      </c>
      <c r="EY6">
        <v>0</v>
      </c>
      <c r="EZ6">
        <v>251849</v>
      </c>
      <c r="FA6">
        <v>0</v>
      </c>
      <c r="FB6">
        <v>251849</v>
      </c>
      <c r="FC6">
        <v>0</v>
      </c>
      <c r="FD6">
        <v>0</v>
      </c>
      <c r="FE6">
        <v>251849</v>
      </c>
      <c r="FF6">
        <v>0</v>
      </c>
      <c r="FG6">
        <v>251849</v>
      </c>
      <c r="FH6">
        <v>0</v>
      </c>
      <c r="FI6">
        <v>1542</v>
      </c>
      <c r="FJ6">
        <v>0</v>
      </c>
      <c r="FK6">
        <v>1542</v>
      </c>
      <c r="FL6">
        <v>0</v>
      </c>
      <c r="FM6">
        <v>0</v>
      </c>
      <c r="FN6">
        <v>1542</v>
      </c>
      <c r="FO6">
        <v>0</v>
      </c>
      <c r="FP6">
        <v>1542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</row>
    <row r="7" spans="1:256" ht="13.5">
      <c r="A7">
        <v>472085</v>
      </c>
      <c r="B7" t="s">
        <v>15</v>
      </c>
      <c r="C7">
        <v>13060914</v>
      </c>
      <c r="D7">
        <v>722124</v>
      </c>
      <c r="E7">
        <v>13783038</v>
      </c>
      <c r="F7">
        <v>0</v>
      </c>
      <c r="G7">
        <v>0</v>
      </c>
      <c r="H7">
        <v>12776458</v>
      </c>
      <c r="I7">
        <v>239595</v>
      </c>
      <c r="J7">
        <v>13016053</v>
      </c>
      <c r="K7">
        <v>0</v>
      </c>
      <c r="L7">
        <v>13060914</v>
      </c>
      <c r="M7">
        <v>722124</v>
      </c>
      <c r="N7">
        <v>13783038</v>
      </c>
      <c r="O7">
        <v>0</v>
      </c>
      <c r="P7">
        <v>0</v>
      </c>
      <c r="Q7">
        <v>12776458</v>
      </c>
      <c r="R7">
        <v>239595</v>
      </c>
      <c r="S7">
        <v>13016053</v>
      </c>
      <c r="T7">
        <v>0</v>
      </c>
      <c r="U7">
        <v>5293339</v>
      </c>
      <c r="V7">
        <v>243178</v>
      </c>
      <c r="W7">
        <v>5536517</v>
      </c>
      <c r="X7">
        <v>0</v>
      </c>
      <c r="Y7">
        <v>0</v>
      </c>
      <c r="Z7">
        <v>5172004</v>
      </c>
      <c r="AA7">
        <v>79299</v>
      </c>
      <c r="AB7">
        <v>5251303</v>
      </c>
      <c r="AC7">
        <v>0</v>
      </c>
      <c r="AD7">
        <v>131123</v>
      </c>
      <c r="AE7">
        <v>7345</v>
      </c>
      <c r="AF7">
        <v>138468</v>
      </c>
      <c r="AG7">
        <v>0</v>
      </c>
      <c r="AH7">
        <v>0</v>
      </c>
      <c r="AI7">
        <v>127606</v>
      </c>
      <c r="AJ7">
        <v>2421</v>
      </c>
      <c r="AK7">
        <v>130027</v>
      </c>
      <c r="AL7">
        <v>0</v>
      </c>
      <c r="AM7">
        <v>3845046</v>
      </c>
      <c r="AN7">
        <v>218812</v>
      </c>
      <c r="AO7">
        <v>4063858</v>
      </c>
      <c r="AP7">
        <v>0</v>
      </c>
      <c r="AQ7">
        <v>0</v>
      </c>
      <c r="AR7">
        <v>3741920</v>
      </c>
      <c r="AS7">
        <v>72124</v>
      </c>
      <c r="AT7">
        <v>3814044</v>
      </c>
      <c r="AU7">
        <v>0</v>
      </c>
      <c r="AV7">
        <v>75547</v>
      </c>
      <c r="AW7">
        <v>0</v>
      </c>
      <c r="AX7">
        <v>75547</v>
      </c>
      <c r="AY7">
        <v>0</v>
      </c>
      <c r="AZ7">
        <v>0</v>
      </c>
      <c r="BA7">
        <v>75547</v>
      </c>
      <c r="BB7">
        <v>0</v>
      </c>
      <c r="BC7">
        <v>75547</v>
      </c>
      <c r="BD7">
        <v>0</v>
      </c>
      <c r="BE7">
        <v>280351</v>
      </c>
      <c r="BF7">
        <v>3319</v>
      </c>
      <c r="BG7">
        <v>283670</v>
      </c>
      <c r="BH7">
        <v>0</v>
      </c>
      <c r="BI7">
        <v>0</v>
      </c>
      <c r="BJ7">
        <v>277223</v>
      </c>
      <c r="BK7">
        <v>927</v>
      </c>
      <c r="BL7">
        <v>278150</v>
      </c>
      <c r="BM7">
        <v>0</v>
      </c>
      <c r="BN7">
        <v>1036819</v>
      </c>
      <c r="BO7">
        <v>13702</v>
      </c>
      <c r="BP7">
        <v>1050521</v>
      </c>
      <c r="BQ7">
        <v>0</v>
      </c>
      <c r="BR7">
        <v>0</v>
      </c>
      <c r="BS7">
        <v>1025255</v>
      </c>
      <c r="BT7">
        <v>3827</v>
      </c>
      <c r="BU7">
        <v>1029082</v>
      </c>
      <c r="BV7">
        <v>0</v>
      </c>
      <c r="BW7">
        <v>6124485</v>
      </c>
      <c r="BX7">
        <v>457466</v>
      </c>
      <c r="BY7">
        <v>6581951</v>
      </c>
      <c r="BZ7">
        <v>0</v>
      </c>
      <c r="CA7">
        <v>0</v>
      </c>
      <c r="CB7">
        <v>5970703</v>
      </c>
      <c r="CC7">
        <v>153842</v>
      </c>
      <c r="CD7">
        <v>6124545</v>
      </c>
      <c r="CE7">
        <v>0</v>
      </c>
      <c r="CF7">
        <v>6036266</v>
      </c>
      <c r="CG7">
        <v>457466</v>
      </c>
      <c r="CH7">
        <v>6493732</v>
      </c>
      <c r="CI7">
        <v>0</v>
      </c>
      <c r="CJ7">
        <v>0</v>
      </c>
      <c r="CK7">
        <v>5882484</v>
      </c>
      <c r="CL7">
        <v>153842</v>
      </c>
      <c r="CM7">
        <v>6036326</v>
      </c>
      <c r="CN7">
        <v>0</v>
      </c>
      <c r="CO7">
        <v>2376744</v>
      </c>
      <c r="CP7">
        <v>168756</v>
      </c>
      <c r="CQ7">
        <v>2545500</v>
      </c>
      <c r="CR7">
        <v>0</v>
      </c>
      <c r="CS7">
        <v>0</v>
      </c>
      <c r="CT7">
        <v>2316193</v>
      </c>
      <c r="CU7">
        <v>56751</v>
      </c>
      <c r="CV7">
        <v>2372944</v>
      </c>
      <c r="CW7">
        <v>0</v>
      </c>
      <c r="CX7">
        <v>2919986</v>
      </c>
      <c r="CY7">
        <v>228218</v>
      </c>
      <c r="CZ7">
        <v>3148204</v>
      </c>
      <c r="DA7">
        <v>0</v>
      </c>
      <c r="DB7">
        <v>0</v>
      </c>
      <c r="DC7">
        <v>2845595</v>
      </c>
      <c r="DD7">
        <v>76748</v>
      </c>
      <c r="DE7">
        <v>2922343</v>
      </c>
      <c r="DF7">
        <v>0</v>
      </c>
      <c r="DG7">
        <v>739536</v>
      </c>
      <c r="DH7">
        <v>60492</v>
      </c>
      <c r="DI7">
        <v>800028</v>
      </c>
      <c r="DJ7">
        <v>0</v>
      </c>
      <c r="DK7">
        <v>0</v>
      </c>
      <c r="DL7">
        <v>720696</v>
      </c>
      <c r="DM7">
        <v>20343</v>
      </c>
      <c r="DN7">
        <v>741039</v>
      </c>
      <c r="DO7">
        <v>0</v>
      </c>
      <c r="DP7">
        <v>88219</v>
      </c>
      <c r="DQ7">
        <v>0</v>
      </c>
      <c r="DR7">
        <v>88219</v>
      </c>
      <c r="DS7">
        <v>0</v>
      </c>
      <c r="DT7">
        <v>0</v>
      </c>
      <c r="DU7">
        <v>88219</v>
      </c>
      <c r="DV7">
        <v>0</v>
      </c>
      <c r="DW7">
        <v>88219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250432</v>
      </c>
      <c r="ER7">
        <v>21480</v>
      </c>
      <c r="ES7">
        <v>271912</v>
      </c>
      <c r="ET7">
        <v>0</v>
      </c>
      <c r="EU7">
        <v>0</v>
      </c>
      <c r="EV7">
        <v>241093</v>
      </c>
      <c r="EW7">
        <v>6454</v>
      </c>
      <c r="EX7">
        <v>247547</v>
      </c>
      <c r="EY7">
        <v>0</v>
      </c>
      <c r="EZ7">
        <v>1392658</v>
      </c>
      <c r="FA7">
        <v>0</v>
      </c>
      <c r="FB7">
        <v>1392658</v>
      </c>
      <c r="FC7">
        <v>0</v>
      </c>
      <c r="FD7">
        <v>0</v>
      </c>
      <c r="FE7">
        <v>1392658</v>
      </c>
      <c r="FF7">
        <v>0</v>
      </c>
      <c r="FG7">
        <v>1392658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7233</v>
      </c>
      <c r="HL7">
        <v>0</v>
      </c>
      <c r="HM7">
        <v>7233</v>
      </c>
      <c r="HN7">
        <v>0</v>
      </c>
      <c r="HO7">
        <v>0</v>
      </c>
      <c r="HP7">
        <v>7232</v>
      </c>
      <c r="HQ7">
        <v>0</v>
      </c>
      <c r="HR7">
        <v>7232</v>
      </c>
      <c r="HS7">
        <v>0</v>
      </c>
      <c r="HT7">
        <v>7233</v>
      </c>
      <c r="HU7">
        <v>0</v>
      </c>
      <c r="HV7">
        <v>7233</v>
      </c>
      <c r="HW7">
        <v>0</v>
      </c>
      <c r="HX7">
        <v>0</v>
      </c>
      <c r="HY7">
        <v>7232</v>
      </c>
      <c r="HZ7">
        <v>0</v>
      </c>
      <c r="IA7">
        <v>7232</v>
      </c>
      <c r="IB7">
        <v>0</v>
      </c>
      <c r="IC7">
        <v>7233</v>
      </c>
      <c r="ID7">
        <v>0</v>
      </c>
      <c r="IE7">
        <v>7233</v>
      </c>
      <c r="IF7">
        <v>0</v>
      </c>
      <c r="IG7">
        <v>0</v>
      </c>
      <c r="IH7">
        <v>7232</v>
      </c>
      <c r="II7">
        <v>0</v>
      </c>
      <c r="IJ7">
        <v>7232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</row>
    <row r="8" spans="1:256" ht="13.5">
      <c r="A8">
        <v>472093</v>
      </c>
      <c r="B8" t="s">
        <v>16</v>
      </c>
      <c r="C8">
        <v>5432966</v>
      </c>
      <c r="D8">
        <v>897110</v>
      </c>
      <c r="E8">
        <v>6330076</v>
      </c>
      <c r="F8">
        <v>0</v>
      </c>
      <c r="G8">
        <v>0</v>
      </c>
      <c r="H8">
        <v>5196705</v>
      </c>
      <c r="I8">
        <v>218317</v>
      </c>
      <c r="J8">
        <v>5415022</v>
      </c>
      <c r="K8">
        <v>0</v>
      </c>
      <c r="L8">
        <v>5432966</v>
      </c>
      <c r="M8">
        <v>897110</v>
      </c>
      <c r="N8">
        <v>6330076</v>
      </c>
      <c r="O8">
        <v>0</v>
      </c>
      <c r="P8">
        <v>0</v>
      </c>
      <c r="Q8">
        <v>5196705</v>
      </c>
      <c r="R8">
        <v>218317</v>
      </c>
      <c r="S8">
        <v>5415022</v>
      </c>
      <c r="T8">
        <v>0</v>
      </c>
      <c r="U8">
        <v>2083069</v>
      </c>
      <c r="V8">
        <v>192246</v>
      </c>
      <c r="W8">
        <v>2275315</v>
      </c>
      <c r="X8">
        <v>0</v>
      </c>
      <c r="Y8">
        <v>0</v>
      </c>
      <c r="Z8">
        <v>2013474</v>
      </c>
      <c r="AA8">
        <v>49395</v>
      </c>
      <c r="AB8">
        <v>2062869</v>
      </c>
      <c r="AC8">
        <v>0</v>
      </c>
      <c r="AD8">
        <v>65196</v>
      </c>
      <c r="AE8">
        <v>7180</v>
      </c>
      <c r="AF8">
        <v>72376</v>
      </c>
      <c r="AG8">
        <v>0</v>
      </c>
      <c r="AH8">
        <v>0</v>
      </c>
      <c r="AI8">
        <v>62776</v>
      </c>
      <c r="AJ8">
        <v>1765</v>
      </c>
      <c r="AK8">
        <v>64541</v>
      </c>
      <c r="AL8">
        <v>0</v>
      </c>
      <c r="AM8">
        <v>1563450</v>
      </c>
      <c r="AN8">
        <v>172194</v>
      </c>
      <c r="AO8">
        <v>1735644</v>
      </c>
      <c r="AP8">
        <v>0</v>
      </c>
      <c r="AQ8">
        <v>0</v>
      </c>
      <c r="AR8">
        <v>1505428</v>
      </c>
      <c r="AS8">
        <v>42340</v>
      </c>
      <c r="AT8">
        <v>1547768</v>
      </c>
      <c r="AU8">
        <v>0</v>
      </c>
      <c r="AV8">
        <v>24652</v>
      </c>
      <c r="AW8">
        <v>0</v>
      </c>
      <c r="AX8">
        <v>24652</v>
      </c>
      <c r="AY8">
        <v>0</v>
      </c>
      <c r="AZ8">
        <v>0</v>
      </c>
      <c r="BA8">
        <v>24652</v>
      </c>
      <c r="BB8">
        <v>0</v>
      </c>
      <c r="BC8">
        <v>24652</v>
      </c>
      <c r="BD8">
        <v>0</v>
      </c>
      <c r="BE8">
        <v>135118</v>
      </c>
      <c r="BF8">
        <v>3827</v>
      </c>
      <c r="BG8">
        <v>138945</v>
      </c>
      <c r="BH8">
        <v>0</v>
      </c>
      <c r="BI8">
        <v>0</v>
      </c>
      <c r="BJ8">
        <v>132396</v>
      </c>
      <c r="BK8">
        <v>1573</v>
      </c>
      <c r="BL8">
        <v>133969</v>
      </c>
      <c r="BM8">
        <v>0</v>
      </c>
      <c r="BN8">
        <v>319305</v>
      </c>
      <c r="BO8">
        <v>9045</v>
      </c>
      <c r="BP8">
        <v>328350</v>
      </c>
      <c r="BQ8">
        <v>0</v>
      </c>
      <c r="BR8">
        <v>0</v>
      </c>
      <c r="BS8">
        <v>312874</v>
      </c>
      <c r="BT8">
        <v>3717</v>
      </c>
      <c r="BU8">
        <v>316591</v>
      </c>
      <c r="BV8">
        <v>0</v>
      </c>
      <c r="BW8">
        <v>2915476</v>
      </c>
      <c r="BX8">
        <v>665920</v>
      </c>
      <c r="BY8">
        <v>3581396</v>
      </c>
      <c r="BZ8">
        <v>0</v>
      </c>
      <c r="CA8">
        <v>0</v>
      </c>
      <c r="CB8">
        <v>2761449</v>
      </c>
      <c r="CC8">
        <v>161008</v>
      </c>
      <c r="CD8">
        <v>2922457</v>
      </c>
      <c r="CE8">
        <v>0</v>
      </c>
      <c r="CF8">
        <v>2735490</v>
      </c>
      <c r="CG8">
        <v>665920</v>
      </c>
      <c r="CH8">
        <v>3401410</v>
      </c>
      <c r="CI8">
        <v>0</v>
      </c>
      <c r="CJ8">
        <v>0</v>
      </c>
      <c r="CK8">
        <v>2581463</v>
      </c>
      <c r="CL8">
        <v>161008</v>
      </c>
      <c r="CM8">
        <v>2742471</v>
      </c>
      <c r="CN8">
        <v>0</v>
      </c>
      <c r="CO8">
        <v>624165</v>
      </c>
      <c r="CP8">
        <v>151945</v>
      </c>
      <c r="CQ8">
        <v>776110</v>
      </c>
      <c r="CR8">
        <v>0</v>
      </c>
      <c r="CS8">
        <v>0</v>
      </c>
      <c r="CT8">
        <v>589020</v>
      </c>
      <c r="CU8">
        <v>36738</v>
      </c>
      <c r="CV8">
        <v>625758</v>
      </c>
      <c r="CW8">
        <v>0</v>
      </c>
      <c r="CX8">
        <v>1663317</v>
      </c>
      <c r="CY8">
        <v>404913</v>
      </c>
      <c r="CZ8">
        <v>2068230</v>
      </c>
      <c r="DA8">
        <v>0</v>
      </c>
      <c r="DB8">
        <v>0</v>
      </c>
      <c r="DC8">
        <v>1569661</v>
      </c>
      <c r="DD8">
        <v>97901</v>
      </c>
      <c r="DE8">
        <v>1667562</v>
      </c>
      <c r="DF8">
        <v>0</v>
      </c>
      <c r="DG8">
        <v>448008</v>
      </c>
      <c r="DH8">
        <v>109062</v>
      </c>
      <c r="DI8">
        <v>557070</v>
      </c>
      <c r="DJ8">
        <v>0</v>
      </c>
      <c r="DK8">
        <v>0</v>
      </c>
      <c r="DL8">
        <v>422782</v>
      </c>
      <c r="DM8">
        <v>26369</v>
      </c>
      <c r="DN8">
        <v>449151</v>
      </c>
      <c r="DO8">
        <v>0</v>
      </c>
      <c r="DP8">
        <v>179986</v>
      </c>
      <c r="DQ8">
        <v>0</v>
      </c>
      <c r="DR8">
        <v>179986</v>
      </c>
      <c r="DS8">
        <v>0</v>
      </c>
      <c r="DT8">
        <v>0</v>
      </c>
      <c r="DU8">
        <v>179986</v>
      </c>
      <c r="DV8">
        <v>0</v>
      </c>
      <c r="DW8">
        <v>179986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138814</v>
      </c>
      <c r="ER8">
        <v>37744</v>
      </c>
      <c r="ES8">
        <v>176558</v>
      </c>
      <c r="ET8">
        <v>0</v>
      </c>
      <c r="EU8">
        <v>0</v>
      </c>
      <c r="EV8">
        <v>126175</v>
      </c>
      <c r="EW8">
        <v>7914</v>
      </c>
      <c r="EX8">
        <v>134089</v>
      </c>
      <c r="EY8">
        <v>0</v>
      </c>
      <c r="EZ8">
        <v>276661</v>
      </c>
      <c r="FA8">
        <v>0</v>
      </c>
      <c r="FB8">
        <v>276661</v>
      </c>
      <c r="FC8">
        <v>0</v>
      </c>
      <c r="FD8">
        <v>0</v>
      </c>
      <c r="FE8">
        <v>276661</v>
      </c>
      <c r="FF8">
        <v>0</v>
      </c>
      <c r="FG8">
        <v>276661</v>
      </c>
      <c r="FH8">
        <v>0</v>
      </c>
      <c r="FI8">
        <v>18946</v>
      </c>
      <c r="FJ8">
        <v>0</v>
      </c>
      <c r="FK8">
        <v>18946</v>
      </c>
      <c r="FL8">
        <v>0</v>
      </c>
      <c r="FM8">
        <v>0</v>
      </c>
      <c r="FN8">
        <v>18946</v>
      </c>
      <c r="FO8">
        <v>0</v>
      </c>
      <c r="FP8">
        <v>18946</v>
      </c>
      <c r="FQ8">
        <v>0</v>
      </c>
      <c r="FR8">
        <v>0</v>
      </c>
      <c r="FS8">
        <v>1200</v>
      </c>
      <c r="FT8">
        <v>1200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806</v>
      </c>
      <c r="GC8">
        <v>806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394</v>
      </c>
      <c r="GL8">
        <v>394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</row>
    <row r="9" spans="1:256" ht="13.5">
      <c r="A9">
        <v>472107</v>
      </c>
      <c r="B9" t="s">
        <v>17</v>
      </c>
      <c r="C9">
        <v>4397755</v>
      </c>
      <c r="D9">
        <v>508614</v>
      </c>
      <c r="E9">
        <v>4906369</v>
      </c>
      <c r="F9">
        <v>0</v>
      </c>
      <c r="G9">
        <v>0</v>
      </c>
      <c r="H9">
        <v>4210775</v>
      </c>
      <c r="I9">
        <v>167198</v>
      </c>
      <c r="J9">
        <v>4377973</v>
      </c>
      <c r="K9">
        <v>0</v>
      </c>
      <c r="L9">
        <v>4397755</v>
      </c>
      <c r="M9">
        <v>508614</v>
      </c>
      <c r="N9">
        <v>4906369</v>
      </c>
      <c r="O9">
        <v>0</v>
      </c>
      <c r="P9">
        <v>0</v>
      </c>
      <c r="Q9">
        <v>4210775</v>
      </c>
      <c r="R9">
        <v>167198</v>
      </c>
      <c r="S9">
        <v>4377973</v>
      </c>
      <c r="T9">
        <v>0</v>
      </c>
      <c r="U9">
        <v>1695867</v>
      </c>
      <c r="V9">
        <v>148263</v>
      </c>
      <c r="W9">
        <v>1844130</v>
      </c>
      <c r="X9">
        <v>0</v>
      </c>
      <c r="Y9">
        <v>0</v>
      </c>
      <c r="Z9">
        <v>1640561</v>
      </c>
      <c r="AA9">
        <v>41786</v>
      </c>
      <c r="AB9">
        <v>1682347</v>
      </c>
      <c r="AC9">
        <v>0</v>
      </c>
      <c r="AD9">
        <v>58833</v>
      </c>
      <c r="AE9">
        <v>5806</v>
      </c>
      <c r="AF9">
        <v>64639</v>
      </c>
      <c r="AG9">
        <v>0</v>
      </c>
      <c r="AH9">
        <v>0</v>
      </c>
      <c r="AI9">
        <v>56726</v>
      </c>
      <c r="AJ9">
        <v>1653</v>
      </c>
      <c r="AK9">
        <v>58379</v>
      </c>
      <c r="AL9">
        <v>0</v>
      </c>
      <c r="AM9">
        <v>1379607</v>
      </c>
      <c r="AN9">
        <v>136157</v>
      </c>
      <c r="AO9">
        <v>1515764</v>
      </c>
      <c r="AP9">
        <v>0</v>
      </c>
      <c r="AQ9">
        <v>0</v>
      </c>
      <c r="AR9">
        <v>1330211</v>
      </c>
      <c r="AS9">
        <v>38767</v>
      </c>
      <c r="AT9">
        <v>1368978</v>
      </c>
      <c r="AU9">
        <v>0</v>
      </c>
      <c r="AV9">
        <v>22418</v>
      </c>
      <c r="AW9">
        <v>0</v>
      </c>
      <c r="AX9">
        <v>22418</v>
      </c>
      <c r="AY9">
        <v>0</v>
      </c>
      <c r="AZ9">
        <v>0</v>
      </c>
      <c r="BA9">
        <v>22418</v>
      </c>
      <c r="BB9">
        <v>0</v>
      </c>
      <c r="BC9">
        <v>22418</v>
      </c>
      <c r="BD9">
        <v>0</v>
      </c>
      <c r="BE9">
        <v>98324</v>
      </c>
      <c r="BF9">
        <v>5521</v>
      </c>
      <c r="BG9">
        <v>103845</v>
      </c>
      <c r="BH9">
        <v>0</v>
      </c>
      <c r="BI9">
        <v>0</v>
      </c>
      <c r="BJ9">
        <v>94633</v>
      </c>
      <c r="BK9">
        <v>1320</v>
      </c>
      <c r="BL9">
        <v>95953</v>
      </c>
      <c r="BM9">
        <v>0</v>
      </c>
      <c r="BN9">
        <v>159103</v>
      </c>
      <c r="BO9">
        <v>779</v>
      </c>
      <c r="BP9">
        <v>159882</v>
      </c>
      <c r="BQ9">
        <v>0</v>
      </c>
      <c r="BR9">
        <v>0</v>
      </c>
      <c r="BS9">
        <v>158991</v>
      </c>
      <c r="BT9">
        <v>46</v>
      </c>
      <c r="BU9">
        <v>159037</v>
      </c>
      <c r="BV9">
        <v>0</v>
      </c>
      <c r="BW9">
        <v>2290695</v>
      </c>
      <c r="BX9">
        <v>339604</v>
      </c>
      <c r="BY9">
        <v>2630299</v>
      </c>
      <c r="BZ9">
        <v>0</v>
      </c>
      <c r="CA9">
        <v>0</v>
      </c>
      <c r="CB9">
        <v>2167725</v>
      </c>
      <c r="CC9">
        <v>118978</v>
      </c>
      <c r="CD9">
        <v>2286703</v>
      </c>
      <c r="CE9">
        <v>0</v>
      </c>
      <c r="CF9">
        <v>2218694</v>
      </c>
      <c r="CG9">
        <v>339604</v>
      </c>
      <c r="CH9">
        <v>2558298</v>
      </c>
      <c r="CI9">
        <v>0</v>
      </c>
      <c r="CJ9">
        <v>0</v>
      </c>
      <c r="CK9">
        <v>2095724</v>
      </c>
      <c r="CL9">
        <v>118978</v>
      </c>
      <c r="CM9">
        <v>2214702</v>
      </c>
      <c r="CN9">
        <v>0</v>
      </c>
      <c r="CO9">
        <v>703084</v>
      </c>
      <c r="CP9">
        <v>107620</v>
      </c>
      <c r="CQ9">
        <v>810704</v>
      </c>
      <c r="CR9">
        <v>0</v>
      </c>
      <c r="CS9">
        <v>0</v>
      </c>
      <c r="CT9">
        <v>664136</v>
      </c>
      <c r="CU9">
        <v>37703</v>
      </c>
      <c r="CV9">
        <v>701839</v>
      </c>
      <c r="CW9">
        <v>0</v>
      </c>
      <c r="CX9">
        <v>1285704</v>
      </c>
      <c r="CY9">
        <v>196801</v>
      </c>
      <c r="CZ9">
        <v>1482505</v>
      </c>
      <c r="DA9">
        <v>0</v>
      </c>
      <c r="DB9">
        <v>0</v>
      </c>
      <c r="DC9">
        <v>1214471</v>
      </c>
      <c r="DD9">
        <v>68948</v>
      </c>
      <c r="DE9">
        <v>1283419</v>
      </c>
      <c r="DF9">
        <v>0</v>
      </c>
      <c r="DG9">
        <v>229906</v>
      </c>
      <c r="DH9">
        <v>35183</v>
      </c>
      <c r="DI9">
        <v>265089</v>
      </c>
      <c r="DJ9">
        <v>0</v>
      </c>
      <c r="DK9">
        <v>0</v>
      </c>
      <c r="DL9">
        <v>217117</v>
      </c>
      <c r="DM9">
        <v>12327</v>
      </c>
      <c r="DN9">
        <v>229444</v>
      </c>
      <c r="DO9">
        <v>0</v>
      </c>
      <c r="DP9">
        <v>72001</v>
      </c>
      <c r="DQ9">
        <v>0</v>
      </c>
      <c r="DR9">
        <v>72001</v>
      </c>
      <c r="DS9">
        <v>0</v>
      </c>
      <c r="DT9">
        <v>0</v>
      </c>
      <c r="DU9">
        <v>72001</v>
      </c>
      <c r="DV9">
        <v>0</v>
      </c>
      <c r="DW9">
        <v>72001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144521</v>
      </c>
      <c r="ER9">
        <v>20747</v>
      </c>
      <c r="ES9">
        <v>165268</v>
      </c>
      <c r="ET9">
        <v>0</v>
      </c>
      <c r="EU9">
        <v>0</v>
      </c>
      <c r="EV9">
        <v>135839</v>
      </c>
      <c r="EW9">
        <v>6434</v>
      </c>
      <c r="EX9">
        <v>142273</v>
      </c>
      <c r="EY9">
        <v>0</v>
      </c>
      <c r="EZ9">
        <v>265365</v>
      </c>
      <c r="FA9">
        <v>0</v>
      </c>
      <c r="FB9">
        <v>265365</v>
      </c>
      <c r="FC9">
        <v>0</v>
      </c>
      <c r="FD9">
        <v>0</v>
      </c>
      <c r="FE9">
        <v>265365</v>
      </c>
      <c r="FF9">
        <v>0</v>
      </c>
      <c r="FG9">
        <v>265365</v>
      </c>
      <c r="FH9">
        <v>0</v>
      </c>
      <c r="FI9">
        <v>1307</v>
      </c>
      <c r="FJ9">
        <v>0</v>
      </c>
      <c r="FK9">
        <v>1307</v>
      </c>
      <c r="FL9">
        <v>0</v>
      </c>
      <c r="FM9">
        <v>0</v>
      </c>
      <c r="FN9">
        <v>1285</v>
      </c>
      <c r="FO9">
        <v>0</v>
      </c>
      <c r="FP9">
        <v>1285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</row>
    <row r="10" spans="1:256" ht="13.5">
      <c r="A10">
        <v>472115</v>
      </c>
      <c r="B10" t="s">
        <v>119</v>
      </c>
      <c r="C10">
        <v>12293785</v>
      </c>
      <c r="D10">
        <v>1871253</v>
      </c>
      <c r="E10">
        <v>14165038</v>
      </c>
      <c r="F10">
        <v>0</v>
      </c>
      <c r="G10">
        <v>0</v>
      </c>
      <c r="H10">
        <v>11724693</v>
      </c>
      <c r="I10">
        <v>420071</v>
      </c>
      <c r="J10">
        <v>12144764</v>
      </c>
      <c r="K10">
        <v>0</v>
      </c>
      <c r="L10">
        <v>12293785</v>
      </c>
      <c r="M10">
        <v>1871253</v>
      </c>
      <c r="N10">
        <v>14165038</v>
      </c>
      <c r="O10">
        <v>0</v>
      </c>
      <c r="P10">
        <v>0</v>
      </c>
      <c r="Q10">
        <v>11724693</v>
      </c>
      <c r="R10">
        <v>420071</v>
      </c>
      <c r="S10">
        <v>12144764</v>
      </c>
      <c r="T10">
        <v>0</v>
      </c>
      <c r="U10">
        <v>4840995</v>
      </c>
      <c r="V10">
        <v>387861</v>
      </c>
      <c r="W10">
        <v>5228856</v>
      </c>
      <c r="X10">
        <v>0</v>
      </c>
      <c r="Y10">
        <v>0</v>
      </c>
      <c r="Z10">
        <v>4671589</v>
      </c>
      <c r="AA10">
        <v>105615</v>
      </c>
      <c r="AB10">
        <v>4777204</v>
      </c>
      <c r="AC10">
        <v>0</v>
      </c>
      <c r="AD10">
        <v>137880</v>
      </c>
      <c r="AE10">
        <v>11941</v>
      </c>
      <c r="AF10">
        <v>149821</v>
      </c>
      <c r="AG10">
        <v>0</v>
      </c>
      <c r="AH10">
        <v>0</v>
      </c>
      <c r="AI10">
        <v>132654</v>
      </c>
      <c r="AJ10">
        <v>3336</v>
      </c>
      <c r="AK10">
        <v>135990</v>
      </c>
      <c r="AL10">
        <v>0</v>
      </c>
      <c r="AM10">
        <v>4026179</v>
      </c>
      <c r="AN10">
        <v>347515</v>
      </c>
      <c r="AO10">
        <v>4373694</v>
      </c>
      <c r="AP10">
        <v>0</v>
      </c>
      <c r="AQ10">
        <v>0</v>
      </c>
      <c r="AR10">
        <v>3873567</v>
      </c>
      <c r="AS10">
        <v>97099</v>
      </c>
      <c r="AT10">
        <v>3970666</v>
      </c>
      <c r="AU10">
        <v>0</v>
      </c>
      <c r="AV10">
        <v>32920</v>
      </c>
      <c r="AW10">
        <v>0</v>
      </c>
      <c r="AX10">
        <v>32920</v>
      </c>
      <c r="AY10">
        <v>0</v>
      </c>
      <c r="AZ10">
        <v>0</v>
      </c>
      <c r="BA10">
        <v>32920</v>
      </c>
      <c r="BB10">
        <v>0</v>
      </c>
      <c r="BC10">
        <v>32920</v>
      </c>
      <c r="BD10">
        <v>0</v>
      </c>
      <c r="BE10">
        <v>202552</v>
      </c>
      <c r="BF10">
        <v>8584</v>
      </c>
      <c r="BG10">
        <v>211136</v>
      </c>
      <c r="BH10">
        <v>0</v>
      </c>
      <c r="BI10">
        <v>0</v>
      </c>
      <c r="BJ10">
        <v>199090</v>
      </c>
      <c r="BK10">
        <v>1565</v>
      </c>
      <c r="BL10">
        <v>200655</v>
      </c>
      <c r="BM10">
        <v>0</v>
      </c>
      <c r="BN10">
        <v>474384</v>
      </c>
      <c r="BO10">
        <v>19821</v>
      </c>
      <c r="BP10">
        <v>494205</v>
      </c>
      <c r="BQ10">
        <v>0</v>
      </c>
      <c r="BR10">
        <v>0</v>
      </c>
      <c r="BS10">
        <v>466278</v>
      </c>
      <c r="BT10">
        <v>3615</v>
      </c>
      <c r="BU10">
        <v>469893</v>
      </c>
      <c r="BV10">
        <v>0</v>
      </c>
      <c r="BW10">
        <v>6589682</v>
      </c>
      <c r="BX10">
        <v>1442530</v>
      </c>
      <c r="BY10">
        <v>8032212</v>
      </c>
      <c r="BZ10">
        <v>0</v>
      </c>
      <c r="CA10">
        <v>0</v>
      </c>
      <c r="CB10">
        <v>6207812</v>
      </c>
      <c r="CC10">
        <v>300691</v>
      </c>
      <c r="CD10">
        <v>6508503</v>
      </c>
      <c r="CE10">
        <v>0</v>
      </c>
      <c r="CF10">
        <v>6388661</v>
      </c>
      <c r="CG10">
        <v>1442530</v>
      </c>
      <c r="CH10">
        <v>7831191</v>
      </c>
      <c r="CI10">
        <v>0</v>
      </c>
      <c r="CJ10">
        <v>0</v>
      </c>
      <c r="CK10">
        <v>6006791</v>
      </c>
      <c r="CL10">
        <v>300691</v>
      </c>
      <c r="CM10">
        <v>6307482</v>
      </c>
      <c r="CN10">
        <v>0</v>
      </c>
      <c r="CO10">
        <v>2752103</v>
      </c>
      <c r="CP10">
        <v>622438</v>
      </c>
      <c r="CQ10">
        <v>3374541</v>
      </c>
      <c r="CR10">
        <v>0</v>
      </c>
      <c r="CS10">
        <v>0</v>
      </c>
      <c r="CT10">
        <v>2587601</v>
      </c>
      <c r="CU10">
        <v>129745</v>
      </c>
      <c r="CV10">
        <v>2717346</v>
      </c>
      <c r="CW10">
        <v>0</v>
      </c>
      <c r="CX10">
        <v>3196939</v>
      </c>
      <c r="CY10">
        <v>721244</v>
      </c>
      <c r="CZ10">
        <v>3918183</v>
      </c>
      <c r="DA10">
        <v>0</v>
      </c>
      <c r="DB10">
        <v>0</v>
      </c>
      <c r="DC10">
        <v>3005848</v>
      </c>
      <c r="DD10">
        <v>150341</v>
      </c>
      <c r="DE10">
        <v>3156189</v>
      </c>
      <c r="DF10">
        <v>0</v>
      </c>
      <c r="DG10">
        <v>439619</v>
      </c>
      <c r="DH10">
        <v>98848</v>
      </c>
      <c r="DI10">
        <v>538467</v>
      </c>
      <c r="DJ10">
        <v>0</v>
      </c>
      <c r="DK10">
        <v>0</v>
      </c>
      <c r="DL10">
        <v>413342</v>
      </c>
      <c r="DM10">
        <v>20605</v>
      </c>
      <c r="DN10">
        <v>433947</v>
      </c>
      <c r="DO10">
        <v>0</v>
      </c>
      <c r="DP10">
        <v>201021</v>
      </c>
      <c r="DQ10">
        <v>0</v>
      </c>
      <c r="DR10">
        <v>201021</v>
      </c>
      <c r="DS10">
        <v>0</v>
      </c>
      <c r="DT10">
        <v>0</v>
      </c>
      <c r="DU10">
        <v>201021</v>
      </c>
      <c r="DV10">
        <v>0</v>
      </c>
      <c r="DW10">
        <v>201021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279911</v>
      </c>
      <c r="ER10">
        <v>40862</v>
      </c>
      <c r="ES10">
        <v>320773</v>
      </c>
      <c r="ET10">
        <v>0</v>
      </c>
      <c r="EU10">
        <v>0</v>
      </c>
      <c r="EV10">
        <v>262095</v>
      </c>
      <c r="EW10">
        <v>13765</v>
      </c>
      <c r="EX10">
        <v>275860</v>
      </c>
      <c r="EY10">
        <v>0</v>
      </c>
      <c r="EZ10">
        <v>583197</v>
      </c>
      <c r="FA10">
        <v>0</v>
      </c>
      <c r="FB10">
        <v>583197</v>
      </c>
      <c r="FC10">
        <v>0</v>
      </c>
      <c r="FD10">
        <v>0</v>
      </c>
      <c r="FE10">
        <v>583197</v>
      </c>
      <c r="FF10">
        <v>0</v>
      </c>
      <c r="FG10">
        <v>583197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</row>
    <row r="11" spans="1:256" ht="13.5">
      <c r="A11">
        <v>472123</v>
      </c>
      <c r="B11" t="s">
        <v>120</v>
      </c>
      <c r="C11">
        <v>4670889</v>
      </c>
      <c r="D11">
        <v>578865</v>
      </c>
      <c r="E11">
        <v>5249754</v>
      </c>
      <c r="F11">
        <v>0</v>
      </c>
      <c r="G11">
        <v>0</v>
      </c>
      <c r="H11">
        <v>4509014</v>
      </c>
      <c r="I11">
        <v>140052</v>
      </c>
      <c r="J11">
        <v>4649066</v>
      </c>
      <c r="K11">
        <v>0</v>
      </c>
      <c r="L11">
        <v>4670889</v>
      </c>
      <c r="M11">
        <v>578865</v>
      </c>
      <c r="N11">
        <v>5249754</v>
      </c>
      <c r="O11">
        <v>0</v>
      </c>
      <c r="P11">
        <v>0</v>
      </c>
      <c r="Q11">
        <v>4509014</v>
      </c>
      <c r="R11">
        <v>140052</v>
      </c>
      <c r="S11">
        <v>4649066</v>
      </c>
      <c r="T11">
        <v>0</v>
      </c>
      <c r="U11">
        <v>2117972</v>
      </c>
      <c r="V11">
        <v>232505</v>
      </c>
      <c r="W11">
        <v>2350477</v>
      </c>
      <c r="X11">
        <v>0</v>
      </c>
      <c r="Y11">
        <v>0</v>
      </c>
      <c r="Z11">
        <v>2058698</v>
      </c>
      <c r="AA11">
        <v>49402</v>
      </c>
      <c r="AB11">
        <v>2108100</v>
      </c>
      <c r="AC11">
        <v>0</v>
      </c>
      <c r="AD11">
        <v>52851</v>
      </c>
      <c r="AE11">
        <v>6577</v>
      </c>
      <c r="AF11">
        <v>59428</v>
      </c>
      <c r="AG11">
        <v>0</v>
      </c>
      <c r="AH11">
        <v>0</v>
      </c>
      <c r="AI11">
        <v>51187</v>
      </c>
      <c r="AJ11">
        <v>1383</v>
      </c>
      <c r="AK11">
        <v>52570</v>
      </c>
      <c r="AL11">
        <v>0</v>
      </c>
      <c r="AM11">
        <v>1791777</v>
      </c>
      <c r="AN11">
        <v>222975</v>
      </c>
      <c r="AO11">
        <v>2014752</v>
      </c>
      <c r="AP11">
        <v>0</v>
      </c>
      <c r="AQ11">
        <v>0</v>
      </c>
      <c r="AR11">
        <v>1735349</v>
      </c>
      <c r="AS11">
        <v>46855</v>
      </c>
      <c r="AT11">
        <v>1782204</v>
      </c>
      <c r="AU11">
        <v>0</v>
      </c>
      <c r="AV11">
        <v>21022</v>
      </c>
      <c r="AW11">
        <v>0</v>
      </c>
      <c r="AX11">
        <v>21022</v>
      </c>
      <c r="AY11">
        <v>0</v>
      </c>
      <c r="AZ11">
        <v>0</v>
      </c>
      <c r="BA11">
        <v>21022</v>
      </c>
      <c r="BB11">
        <v>0</v>
      </c>
      <c r="BC11">
        <v>21022</v>
      </c>
      <c r="BD11">
        <v>0</v>
      </c>
      <c r="BE11">
        <v>108415</v>
      </c>
      <c r="BF11">
        <v>2660</v>
      </c>
      <c r="BG11">
        <v>111075</v>
      </c>
      <c r="BH11">
        <v>0</v>
      </c>
      <c r="BI11">
        <v>0</v>
      </c>
      <c r="BJ11">
        <v>107334</v>
      </c>
      <c r="BK11">
        <v>940</v>
      </c>
      <c r="BL11">
        <v>108274</v>
      </c>
      <c r="BM11">
        <v>0</v>
      </c>
      <c r="BN11">
        <v>164929</v>
      </c>
      <c r="BO11">
        <v>293</v>
      </c>
      <c r="BP11">
        <v>165222</v>
      </c>
      <c r="BQ11">
        <v>0</v>
      </c>
      <c r="BR11">
        <v>0</v>
      </c>
      <c r="BS11">
        <v>164828</v>
      </c>
      <c r="BT11">
        <v>224</v>
      </c>
      <c r="BU11">
        <v>165052</v>
      </c>
      <c r="BV11">
        <v>0</v>
      </c>
      <c r="BW11">
        <v>2192460</v>
      </c>
      <c r="BX11">
        <v>326050</v>
      </c>
      <c r="BY11">
        <v>2518510</v>
      </c>
      <c r="BZ11">
        <v>0</v>
      </c>
      <c r="CA11">
        <v>0</v>
      </c>
      <c r="CB11">
        <v>2096966</v>
      </c>
      <c r="CC11">
        <v>85827</v>
      </c>
      <c r="CD11">
        <v>2182793</v>
      </c>
      <c r="CE11">
        <v>0</v>
      </c>
      <c r="CF11">
        <v>2126269</v>
      </c>
      <c r="CG11">
        <v>326050</v>
      </c>
      <c r="CH11">
        <v>2452319</v>
      </c>
      <c r="CI11">
        <v>0</v>
      </c>
      <c r="CJ11">
        <v>0</v>
      </c>
      <c r="CK11">
        <v>2030775</v>
      </c>
      <c r="CL11">
        <v>85827</v>
      </c>
      <c r="CM11">
        <v>2116602</v>
      </c>
      <c r="CN11">
        <v>0</v>
      </c>
      <c r="CO11">
        <v>755997</v>
      </c>
      <c r="CP11">
        <v>115927</v>
      </c>
      <c r="CQ11">
        <v>871924</v>
      </c>
      <c r="CR11">
        <v>0</v>
      </c>
      <c r="CS11">
        <v>0</v>
      </c>
      <c r="CT11">
        <v>722044</v>
      </c>
      <c r="CU11">
        <v>30516</v>
      </c>
      <c r="CV11">
        <v>752560</v>
      </c>
      <c r="CW11">
        <v>0</v>
      </c>
      <c r="CX11">
        <v>1182061</v>
      </c>
      <c r="CY11">
        <v>181262</v>
      </c>
      <c r="CZ11">
        <v>1363323</v>
      </c>
      <c r="DA11">
        <v>0</v>
      </c>
      <c r="DB11">
        <v>0</v>
      </c>
      <c r="DC11">
        <v>1128973</v>
      </c>
      <c r="DD11">
        <v>47714</v>
      </c>
      <c r="DE11">
        <v>1176687</v>
      </c>
      <c r="DF11">
        <v>0</v>
      </c>
      <c r="DG11">
        <v>188211</v>
      </c>
      <c r="DH11">
        <v>28861</v>
      </c>
      <c r="DI11">
        <v>217072</v>
      </c>
      <c r="DJ11">
        <v>0</v>
      </c>
      <c r="DK11">
        <v>0</v>
      </c>
      <c r="DL11">
        <v>179758</v>
      </c>
      <c r="DM11">
        <v>7597</v>
      </c>
      <c r="DN11">
        <v>187355</v>
      </c>
      <c r="DO11">
        <v>0</v>
      </c>
      <c r="DP11">
        <v>66191</v>
      </c>
      <c r="DQ11">
        <v>0</v>
      </c>
      <c r="DR11">
        <v>66191</v>
      </c>
      <c r="DS11">
        <v>0</v>
      </c>
      <c r="DT11">
        <v>0</v>
      </c>
      <c r="DU11">
        <v>66191</v>
      </c>
      <c r="DV11">
        <v>0</v>
      </c>
      <c r="DW11">
        <v>66191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139283</v>
      </c>
      <c r="ER11">
        <v>20310</v>
      </c>
      <c r="ES11">
        <v>159593</v>
      </c>
      <c r="ET11">
        <v>0</v>
      </c>
      <c r="EU11">
        <v>0</v>
      </c>
      <c r="EV11">
        <v>132176</v>
      </c>
      <c r="EW11">
        <v>4823</v>
      </c>
      <c r="EX11">
        <v>136999</v>
      </c>
      <c r="EY11">
        <v>0</v>
      </c>
      <c r="EZ11">
        <v>221174</v>
      </c>
      <c r="FA11">
        <v>0</v>
      </c>
      <c r="FB11">
        <v>221174</v>
      </c>
      <c r="FC11">
        <v>0</v>
      </c>
      <c r="FD11">
        <v>0</v>
      </c>
      <c r="FE11">
        <v>221174</v>
      </c>
      <c r="FF11">
        <v>0</v>
      </c>
      <c r="FG11">
        <v>221174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</row>
    <row r="12" spans="1:256" ht="13.5">
      <c r="A12">
        <v>472131</v>
      </c>
      <c r="B12" t="s">
        <v>121</v>
      </c>
      <c r="C12">
        <v>9167557</v>
      </c>
      <c r="D12">
        <v>1514308</v>
      </c>
      <c r="E12">
        <v>10681865</v>
      </c>
      <c r="F12">
        <v>0</v>
      </c>
      <c r="G12">
        <v>0</v>
      </c>
      <c r="H12">
        <v>8672583</v>
      </c>
      <c r="I12">
        <v>438256</v>
      </c>
      <c r="J12">
        <v>9110839</v>
      </c>
      <c r="K12">
        <v>0</v>
      </c>
      <c r="L12">
        <v>9167557</v>
      </c>
      <c r="M12">
        <v>1514308</v>
      </c>
      <c r="N12">
        <v>10681865</v>
      </c>
      <c r="O12">
        <v>0</v>
      </c>
      <c r="P12">
        <v>0</v>
      </c>
      <c r="Q12">
        <v>8672583</v>
      </c>
      <c r="R12">
        <v>438256</v>
      </c>
      <c r="S12">
        <v>9110839</v>
      </c>
      <c r="T12">
        <v>0</v>
      </c>
      <c r="U12">
        <v>3217253</v>
      </c>
      <c r="V12">
        <v>357547</v>
      </c>
      <c r="W12">
        <v>3574800</v>
      </c>
      <c r="X12">
        <v>0</v>
      </c>
      <c r="Y12">
        <v>0</v>
      </c>
      <c r="Z12">
        <v>3082538</v>
      </c>
      <c r="AA12">
        <v>87568</v>
      </c>
      <c r="AB12">
        <v>3170106</v>
      </c>
      <c r="AC12">
        <v>0</v>
      </c>
      <c r="AD12">
        <v>108615</v>
      </c>
      <c r="AE12">
        <v>14157</v>
      </c>
      <c r="AF12">
        <v>122772</v>
      </c>
      <c r="AG12">
        <v>0</v>
      </c>
      <c r="AH12">
        <v>0</v>
      </c>
      <c r="AI12">
        <v>103439</v>
      </c>
      <c r="AJ12">
        <v>3469</v>
      </c>
      <c r="AK12">
        <v>106908</v>
      </c>
      <c r="AL12">
        <v>0</v>
      </c>
      <c r="AM12">
        <v>2606775</v>
      </c>
      <c r="AN12">
        <v>339774</v>
      </c>
      <c r="AO12">
        <v>2946549</v>
      </c>
      <c r="AP12">
        <v>0</v>
      </c>
      <c r="AQ12">
        <v>0</v>
      </c>
      <c r="AR12">
        <v>2482537</v>
      </c>
      <c r="AS12">
        <v>83267</v>
      </c>
      <c r="AT12">
        <v>2565804</v>
      </c>
      <c r="AU12">
        <v>0</v>
      </c>
      <c r="AV12">
        <v>32115</v>
      </c>
      <c r="AW12">
        <v>0</v>
      </c>
      <c r="AX12">
        <v>32115</v>
      </c>
      <c r="AY12">
        <v>0</v>
      </c>
      <c r="AZ12">
        <v>0</v>
      </c>
      <c r="BA12">
        <v>32115</v>
      </c>
      <c r="BB12">
        <v>0</v>
      </c>
      <c r="BC12">
        <v>32115</v>
      </c>
      <c r="BD12">
        <v>0</v>
      </c>
      <c r="BE12">
        <v>145539</v>
      </c>
      <c r="BF12">
        <v>1048</v>
      </c>
      <c r="BG12">
        <v>146587</v>
      </c>
      <c r="BH12">
        <v>0</v>
      </c>
      <c r="BI12">
        <v>0</v>
      </c>
      <c r="BJ12">
        <v>144002</v>
      </c>
      <c r="BK12">
        <v>241</v>
      </c>
      <c r="BL12">
        <v>144243</v>
      </c>
      <c r="BM12">
        <v>0</v>
      </c>
      <c r="BN12">
        <v>356324</v>
      </c>
      <c r="BO12">
        <v>2568</v>
      </c>
      <c r="BP12">
        <v>358892</v>
      </c>
      <c r="BQ12">
        <v>0</v>
      </c>
      <c r="BR12">
        <v>0</v>
      </c>
      <c r="BS12">
        <v>352560</v>
      </c>
      <c r="BT12">
        <v>591</v>
      </c>
      <c r="BU12">
        <v>353151</v>
      </c>
      <c r="BV12">
        <v>0</v>
      </c>
      <c r="BW12">
        <v>5134913</v>
      </c>
      <c r="BX12">
        <v>1087799</v>
      </c>
      <c r="BY12">
        <v>6222712</v>
      </c>
      <c r="BZ12">
        <v>0</v>
      </c>
      <c r="CA12">
        <v>0</v>
      </c>
      <c r="CB12">
        <v>4798350</v>
      </c>
      <c r="CC12">
        <v>335739</v>
      </c>
      <c r="CD12">
        <v>5134089</v>
      </c>
      <c r="CE12">
        <v>0</v>
      </c>
      <c r="CF12">
        <v>4889031</v>
      </c>
      <c r="CG12">
        <v>1087799</v>
      </c>
      <c r="CH12">
        <v>5976830</v>
      </c>
      <c r="CI12">
        <v>0</v>
      </c>
      <c r="CJ12">
        <v>0</v>
      </c>
      <c r="CK12">
        <v>4552468</v>
      </c>
      <c r="CL12">
        <v>335739</v>
      </c>
      <c r="CM12">
        <v>4888207</v>
      </c>
      <c r="CN12">
        <v>0</v>
      </c>
      <c r="CO12">
        <v>1513356</v>
      </c>
      <c r="CP12">
        <v>337218</v>
      </c>
      <c r="CQ12">
        <v>1850574</v>
      </c>
      <c r="CR12">
        <v>0</v>
      </c>
      <c r="CS12">
        <v>0</v>
      </c>
      <c r="CT12">
        <v>1411265</v>
      </c>
      <c r="CU12">
        <v>104079</v>
      </c>
      <c r="CV12">
        <v>1515344</v>
      </c>
      <c r="CW12">
        <v>0</v>
      </c>
      <c r="CX12">
        <v>2435059</v>
      </c>
      <c r="CY12">
        <v>543900</v>
      </c>
      <c r="CZ12">
        <v>2978959</v>
      </c>
      <c r="DA12">
        <v>0</v>
      </c>
      <c r="DB12">
        <v>0</v>
      </c>
      <c r="DC12">
        <v>2276234</v>
      </c>
      <c r="DD12">
        <v>167870</v>
      </c>
      <c r="DE12">
        <v>2444104</v>
      </c>
      <c r="DF12">
        <v>0</v>
      </c>
      <c r="DG12">
        <v>940616</v>
      </c>
      <c r="DH12">
        <v>206681</v>
      </c>
      <c r="DI12">
        <v>1147297</v>
      </c>
      <c r="DJ12">
        <v>0</v>
      </c>
      <c r="DK12">
        <v>0</v>
      </c>
      <c r="DL12">
        <v>864969</v>
      </c>
      <c r="DM12">
        <v>63790</v>
      </c>
      <c r="DN12">
        <v>928759</v>
      </c>
      <c r="DO12">
        <v>0</v>
      </c>
      <c r="DP12">
        <v>245882</v>
      </c>
      <c r="DQ12">
        <v>0</v>
      </c>
      <c r="DR12">
        <v>245882</v>
      </c>
      <c r="DS12">
        <v>0</v>
      </c>
      <c r="DT12">
        <v>0</v>
      </c>
      <c r="DU12">
        <v>245882</v>
      </c>
      <c r="DV12">
        <v>0</v>
      </c>
      <c r="DW12">
        <v>245882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290513</v>
      </c>
      <c r="ER12">
        <v>68962</v>
      </c>
      <c r="ES12">
        <v>359475</v>
      </c>
      <c r="ET12">
        <v>0</v>
      </c>
      <c r="EU12">
        <v>0</v>
      </c>
      <c r="EV12">
        <v>266817</v>
      </c>
      <c r="EW12">
        <v>14949</v>
      </c>
      <c r="EX12">
        <v>281766</v>
      </c>
      <c r="EY12">
        <v>0</v>
      </c>
      <c r="EZ12">
        <v>524878</v>
      </c>
      <c r="FA12">
        <v>0</v>
      </c>
      <c r="FB12">
        <v>524878</v>
      </c>
      <c r="FC12">
        <v>0</v>
      </c>
      <c r="FD12">
        <v>0</v>
      </c>
      <c r="FE12">
        <v>524878</v>
      </c>
      <c r="FF12">
        <v>0</v>
      </c>
      <c r="FG12">
        <v>524878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</row>
    <row r="13" spans="1:256" ht="13.5">
      <c r="A13">
        <v>472140</v>
      </c>
      <c r="B13" t="s">
        <v>122</v>
      </c>
      <c r="C13">
        <v>4464803</v>
      </c>
      <c r="D13">
        <v>673461</v>
      </c>
      <c r="E13">
        <v>5138264</v>
      </c>
      <c r="F13">
        <v>0</v>
      </c>
      <c r="G13">
        <v>0</v>
      </c>
      <c r="H13">
        <v>4213944</v>
      </c>
      <c r="I13">
        <v>190614</v>
      </c>
      <c r="J13">
        <v>4404558</v>
      </c>
      <c r="K13">
        <v>0</v>
      </c>
      <c r="L13">
        <v>4464803</v>
      </c>
      <c r="M13">
        <v>673461</v>
      </c>
      <c r="N13">
        <v>5138264</v>
      </c>
      <c r="O13">
        <v>0</v>
      </c>
      <c r="P13">
        <v>0</v>
      </c>
      <c r="Q13">
        <v>4213944</v>
      </c>
      <c r="R13">
        <v>190614</v>
      </c>
      <c r="S13">
        <v>4404558</v>
      </c>
      <c r="T13">
        <v>0</v>
      </c>
      <c r="U13">
        <v>1691943</v>
      </c>
      <c r="V13">
        <v>112034</v>
      </c>
      <c r="W13">
        <v>1803977</v>
      </c>
      <c r="X13">
        <v>0</v>
      </c>
      <c r="Y13">
        <v>0</v>
      </c>
      <c r="Z13">
        <v>1580074</v>
      </c>
      <c r="AA13">
        <v>67718</v>
      </c>
      <c r="AB13">
        <v>1647792</v>
      </c>
      <c r="AC13">
        <v>0</v>
      </c>
      <c r="AD13">
        <v>51604</v>
      </c>
      <c r="AE13">
        <v>3381</v>
      </c>
      <c r="AF13">
        <v>54985</v>
      </c>
      <c r="AG13">
        <v>0</v>
      </c>
      <c r="AH13">
        <v>0</v>
      </c>
      <c r="AI13">
        <v>47778</v>
      </c>
      <c r="AJ13">
        <v>2179</v>
      </c>
      <c r="AK13">
        <v>49957</v>
      </c>
      <c r="AL13">
        <v>0</v>
      </c>
      <c r="AM13">
        <v>1381836</v>
      </c>
      <c r="AN13">
        <v>96064</v>
      </c>
      <c r="AO13">
        <v>1477900</v>
      </c>
      <c r="AP13">
        <v>0</v>
      </c>
      <c r="AQ13">
        <v>0</v>
      </c>
      <c r="AR13">
        <v>1279397</v>
      </c>
      <c r="AS13">
        <v>61902</v>
      </c>
      <c r="AT13">
        <v>1341299</v>
      </c>
      <c r="AU13">
        <v>0</v>
      </c>
      <c r="AV13">
        <v>17024</v>
      </c>
      <c r="AW13">
        <v>0</v>
      </c>
      <c r="AX13">
        <v>17024</v>
      </c>
      <c r="AY13">
        <v>0</v>
      </c>
      <c r="AZ13">
        <v>0</v>
      </c>
      <c r="BA13">
        <v>17024</v>
      </c>
      <c r="BB13">
        <v>0</v>
      </c>
      <c r="BC13">
        <v>17024</v>
      </c>
      <c r="BD13">
        <v>0</v>
      </c>
      <c r="BE13">
        <v>106147</v>
      </c>
      <c r="BF13">
        <v>4557</v>
      </c>
      <c r="BG13">
        <v>110704</v>
      </c>
      <c r="BH13">
        <v>0</v>
      </c>
      <c r="BI13">
        <v>0</v>
      </c>
      <c r="BJ13">
        <v>103942</v>
      </c>
      <c r="BK13">
        <v>1316</v>
      </c>
      <c r="BL13">
        <v>105258</v>
      </c>
      <c r="BM13">
        <v>0</v>
      </c>
      <c r="BN13">
        <v>152356</v>
      </c>
      <c r="BO13">
        <v>8032</v>
      </c>
      <c r="BP13">
        <v>160388</v>
      </c>
      <c r="BQ13">
        <v>0</v>
      </c>
      <c r="BR13">
        <v>0</v>
      </c>
      <c r="BS13">
        <v>148957</v>
      </c>
      <c r="BT13">
        <v>2321</v>
      </c>
      <c r="BU13">
        <v>151278</v>
      </c>
      <c r="BV13">
        <v>0</v>
      </c>
      <c r="BW13">
        <v>2322818</v>
      </c>
      <c r="BX13">
        <v>540793</v>
      </c>
      <c r="BY13">
        <v>2863611</v>
      </c>
      <c r="BZ13">
        <v>0</v>
      </c>
      <c r="CA13">
        <v>0</v>
      </c>
      <c r="CB13">
        <v>2191451</v>
      </c>
      <c r="CC13">
        <v>116734</v>
      </c>
      <c r="CD13">
        <v>2308185</v>
      </c>
      <c r="CE13">
        <v>0</v>
      </c>
      <c r="CF13">
        <v>2203176</v>
      </c>
      <c r="CG13">
        <v>540793</v>
      </c>
      <c r="CH13">
        <v>2743969</v>
      </c>
      <c r="CI13">
        <v>0</v>
      </c>
      <c r="CJ13">
        <v>0</v>
      </c>
      <c r="CK13">
        <v>2071809</v>
      </c>
      <c r="CL13">
        <v>116734</v>
      </c>
      <c r="CM13">
        <v>2188543</v>
      </c>
      <c r="CN13">
        <v>0</v>
      </c>
      <c r="CO13">
        <v>530966</v>
      </c>
      <c r="CP13">
        <v>127627</v>
      </c>
      <c r="CQ13">
        <v>658593</v>
      </c>
      <c r="CR13">
        <v>0</v>
      </c>
      <c r="CS13">
        <v>0</v>
      </c>
      <c r="CT13">
        <v>499306</v>
      </c>
      <c r="CU13">
        <v>27549</v>
      </c>
      <c r="CV13">
        <v>526855</v>
      </c>
      <c r="CW13">
        <v>0</v>
      </c>
      <c r="CX13">
        <v>1317499</v>
      </c>
      <c r="CY13">
        <v>327180</v>
      </c>
      <c r="CZ13">
        <v>1644679</v>
      </c>
      <c r="DA13">
        <v>0</v>
      </c>
      <c r="DB13">
        <v>0</v>
      </c>
      <c r="DC13">
        <v>1238942</v>
      </c>
      <c r="DD13">
        <v>70624</v>
      </c>
      <c r="DE13">
        <v>1309566</v>
      </c>
      <c r="DF13">
        <v>0</v>
      </c>
      <c r="DG13">
        <v>354711</v>
      </c>
      <c r="DH13">
        <v>85986</v>
      </c>
      <c r="DI13">
        <v>440697</v>
      </c>
      <c r="DJ13">
        <v>0</v>
      </c>
      <c r="DK13">
        <v>0</v>
      </c>
      <c r="DL13">
        <v>333561</v>
      </c>
      <c r="DM13">
        <v>18561</v>
      </c>
      <c r="DN13">
        <v>352122</v>
      </c>
      <c r="DO13">
        <v>0</v>
      </c>
      <c r="DP13">
        <v>119642</v>
      </c>
      <c r="DQ13">
        <v>0</v>
      </c>
      <c r="DR13">
        <v>119642</v>
      </c>
      <c r="DS13">
        <v>0</v>
      </c>
      <c r="DT13">
        <v>0</v>
      </c>
      <c r="DU13">
        <v>119642</v>
      </c>
      <c r="DV13">
        <v>0</v>
      </c>
      <c r="DW13">
        <v>119642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142199</v>
      </c>
      <c r="ER13">
        <v>19855</v>
      </c>
      <c r="ES13">
        <v>162054</v>
      </c>
      <c r="ET13">
        <v>0</v>
      </c>
      <c r="EU13">
        <v>0</v>
      </c>
      <c r="EV13">
        <v>134576</v>
      </c>
      <c r="EW13">
        <v>5383</v>
      </c>
      <c r="EX13">
        <v>139959</v>
      </c>
      <c r="EY13">
        <v>0</v>
      </c>
      <c r="EZ13">
        <v>306971</v>
      </c>
      <c r="FA13">
        <v>0</v>
      </c>
      <c r="FB13">
        <v>306971</v>
      </c>
      <c r="FC13">
        <v>0</v>
      </c>
      <c r="FD13">
        <v>0</v>
      </c>
      <c r="FE13">
        <v>306971</v>
      </c>
      <c r="FF13">
        <v>0</v>
      </c>
      <c r="FG13">
        <v>306971</v>
      </c>
      <c r="FH13">
        <v>0</v>
      </c>
      <c r="FI13">
        <v>872</v>
      </c>
      <c r="FJ13">
        <v>779</v>
      </c>
      <c r="FK13">
        <v>1651</v>
      </c>
      <c r="FL13">
        <v>0</v>
      </c>
      <c r="FM13">
        <v>0</v>
      </c>
      <c r="FN13">
        <v>872</v>
      </c>
      <c r="FO13">
        <v>779</v>
      </c>
      <c r="FP13">
        <v>1651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1233</v>
      </c>
      <c r="HL13">
        <v>0</v>
      </c>
      <c r="HM13">
        <v>1233</v>
      </c>
      <c r="HN13">
        <v>0</v>
      </c>
      <c r="HO13">
        <v>0</v>
      </c>
      <c r="HP13">
        <v>1233</v>
      </c>
      <c r="HQ13">
        <v>0</v>
      </c>
      <c r="HR13">
        <v>1233</v>
      </c>
      <c r="HS13">
        <v>0</v>
      </c>
      <c r="HT13">
        <v>1233</v>
      </c>
      <c r="HU13">
        <v>0</v>
      </c>
      <c r="HV13">
        <v>1233</v>
      </c>
      <c r="HW13">
        <v>0</v>
      </c>
      <c r="HX13">
        <v>0</v>
      </c>
      <c r="HY13">
        <v>1233</v>
      </c>
      <c r="HZ13">
        <v>0</v>
      </c>
      <c r="IA13">
        <v>1233</v>
      </c>
      <c r="IB13">
        <v>0</v>
      </c>
      <c r="IC13">
        <v>1233</v>
      </c>
      <c r="ID13">
        <v>0</v>
      </c>
      <c r="IE13">
        <v>1233</v>
      </c>
      <c r="IF13">
        <v>0</v>
      </c>
      <c r="IG13">
        <v>0</v>
      </c>
      <c r="IH13">
        <v>1233</v>
      </c>
      <c r="II13">
        <v>0</v>
      </c>
      <c r="IJ13">
        <v>1233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</row>
    <row r="14" spans="1:256" ht="13.5">
      <c r="A14">
        <v>472158</v>
      </c>
      <c r="B14" t="s">
        <v>123</v>
      </c>
      <c r="C14">
        <v>2581581</v>
      </c>
      <c r="D14">
        <v>314949</v>
      </c>
      <c r="E14">
        <v>2896530</v>
      </c>
      <c r="F14">
        <v>0</v>
      </c>
      <c r="G14">
        <v>0</v>
      </c>
      <c r="H14">
        <v>2485702</v>
      </c>
      <c r="I14">
        <v>74302</v>
      </c>
      <c r="J14">
        <v>2560004</v>
      </c>
      <c r="K14">
        <v>0</v>
      </c>
      <c r="L14">
        <v>2581581</v>
      </c>
      <c r="M14">
        <v>314949</v>
      </c>
      <c r="N14">
        <v>2896530</v>
      </c>
      <c r="O14">
        <v>0</v>
      </c>
      <c r="P14">
        <v>0</v>
      </c>
      <c r="Q14">
        <v>2485702</v>
      </c>
      <c r="R14">
        <v>74302</v>
      </c>
      <c r="S14">
        <v>2560004</v>
      </c>
      <c r="T14">
        <v>0</v>
      </c>
      <c r="U14">
        <v>1043588</v>
      </c>
      <c r="V14">
        <v>86057</v>
      </c>
      <c r="W14">
        <v>1129645</v>
      </c>
      <c r="X14">
        <v>0</v>
      </c>
      <c r="Y14">
        <v>0</v>
      </c>
      <c r="Z14">
        <v>1016694</v>
      </c>
      <c r="AA14">
        <v>23518</v>
      </c>
      <c r="AB14">
        <v>1040212</v>
      </c>
      <c r="AC14">
        <v>0</v>
      </c>
      <c r="AD14">
        <v>44323</v>
      </c>
      <c r="AE14">
        <v>3814</v>
      </c>
      <c r="AF14">
        <v>48137</v>
      </c>
      <c r="AG14">
        <v>0</v>
      </c>
      <c r="AH14">
        <v>0</v>
      </c>
      <c r="AI14">
        <v>43058</v>
      </c>
      <c r="AJ14">
        <v>1060</v>
      </c>
      <c r="AK14">
        <v>44118</v>
      </c>
      <c r="AL14">
        <v>0</v>
      </c>
      <c r="AM14">
        <v>899767</v>
      </c>
      <c r="AN14">
        <v>78216</v>
      </c>
      <c r="AO14">
        <v>977983</v>
      </c>
      <c r="AP14">
        <v>0</v>
      </c>
      <c r="AQ14">
        <v>0</v>
      </c>
      <c r="AR14">
        <v>875029</v>
      </c>
      <c r="AS14">
        <v>21729</v>
      </c>
      <c r="AT14">
        <v>896758</v>
      </c>
      <c r="AU14">
        <v>0</v>
      </c>
      <c r="AV14">
        <v>14342</v>
      </c>
      <c r="AW14">
        <v>0</v>
      </c>
      <c r="AX14">
        <v>14342</v>
      </c>
      <c r="AY14">
        <v>0</v>
      </c>
      <c r="AZ14">
        <v>0</v>
      </c>
      <c r="BA14">
        <v>14342</v>
      </c>
      <c r="BB14">
        <v>0</v>
      </c>
      <c r="BC14">
        <v>14342</v>
      </c>
      <c r="BD14">
        <v>0</v>
      </c>
      <c r="BE14">
        <v>46664</v>
      </c>
      <c r="BF14">
        <v>1988</v>
      </c>
      <c r="BG14">
        <v>48652</v>
      </c>
      <c r="BH14">
        <v>0</v>
      </c>
      <c r="BI14">
        <v>0</v>
      </c>
      <c r="BJ14">
        <v>46247</v>
      </c>
      <c r="BK14">
        <v>360</v>
      </c>
      <c r="BL14">
        <v>46607</v>
      </c>
      <c r="BM14">
        <v>0</v>
      </c>
      <c r="BN14">
        <v>52834</v>
      </c>
      <c r="BO14">
        <v>2039</v>
      </c>
      <c r="BP14">
        <v>54873</v>
      </c>
      <c r="BQ14">
        <v>0</v>
      </c>
      <c r="BR14">
        <v>0</v>
      </c>
      <c r="BS14">
        <v>52360</v>
      </c>
      <c r="BT14">
        <v>369</v>
      </c>
      <c r="BU14">
        <v>52729</v>
      </c>
      <c r="BV14">
        <v>0</v>
      </c>
      <c r="BW14">
        <v>1242947</v>
      </c>
      <c r="BX14">
        <v>217667</v>
      </c>
      <c r="BY14">
        <v>1460614</v>
      </c>
      <c r="BZ14">
        <v>0</v>
      </c>
      <c r="CA14">
        <v>0</v>
      </c>
      <c r="CB14">
        <v>1178394</v>
      </c>
      <c r="CC14">
        <v>47712</v>
      </c>
      <c r="CD14">
        <v>1226106</v>
      </c>
      <c r="CE14">
        <v>0</v>
      </c>
      <c r="CF14">
        <v>1224481</v>
      </c>
      <c r="CG14">
        <v>217667</v>
      </c>
      <c r="CH14">
        <v>1442148</v>
      </c>
      <c r="CI14">
        <v>0</v>
      </c>
      <c r="CJ14">
        <v>0</v>
      </c>
      <c r="CK14">
        <v>1159928</v>
      </c>
      <c r="CL14">
        <v>47712</v>
      </c>
      <c r="CM14">
        <v>1207640</v>
      </c>
      <c r="CN14">
        <v>0</v>
      </c>
      <c r="CO14">
        <v>361834</v>
      </c>
      <c r="CP14">
        <v>62819</v>
      </c>
      <c r="CQ14">
        <v>424653</v>
      </c>
      <c r="CR14">
        <v>0</v>
      </c>
      <c r="CS14">
        <v>0</v>
      </c>
      <c r="CT14">
        <v>342759</v>
      </c>
      <c r="CU14">
        <v>13770</v>
      </c>
      <c r="CV14">
        <v>356529</v>
      </c>
      <c r="CW14">
        <v>0</v>
      </c>
      <c r="CX14">
        <v>730158</v>
      </c>
      <c r="CY14">
        <v>130491</v>
      </c>
      <c r="CZ14">
        <v>860649</v>
      </c>
      <c r="DA14">
        <v>0</v>
      </c>
      <c r="DB14">
        <v>0</v>
      </c>
      <c r="DC14">
        <v>691665</v>
      </c>
      <c r="DD14">
        <v>28603</v>
      </c>
      <c r="DE14">
        <v>720268</v>
      </c>
      <c r="DF14">
        <v>0</v>
      </c>
      <c r="DG14">
        <v>132489</v>
      </c>
      <c r="DH14">
        <v>24357</v>
      </c>
      <c r="DI14">
        <v>156846</v>
      </c>
      <c r="DJ14">
        <v>0</v>
      </c>
      <c r="DK14">
        <v>0</v>
      </c>
      <c r="DL14">
        <v>125504</v>
      </c>
      <c r="DM14">
        <v>5339</v>
      </c>
      <c r="DN14">
        <v>130843</v>
      </c>
      <c r="DO14">
        <v>0</v>
      </c>
      <c r="DP14">
        <v>18466</v>
      </c>
      <c r="DQ14">
        <v>0</v>
      </c>
      <c r="DR14">
        <v>18466</v>
      </c>
      <c r="DS14">
        <v>0</v>
      </c>
      <c r="DT14">
        <v>0</v>
      </c>
      <c r="DU14">
        <v>18466</v>
      </c>
      <c r="DV14">
        <v>0</v>
      </c>
      <c r="DW14">
        <v>18466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112266</v>
      </c>
      <c r="ER14">
        <v>11027</v>
      </c>
      <c r="ES14">
        <v>123293</v>
      </c>
      <c r="ET14">
        <v>0</v>
      </c>
      <c r="EU14">
        <v>0</v>
      </c>
      <c r="EV14">
        <v>107834</v>
      </c>
      <c r="EW14">
        <v>3072</v>
      </c>
      <c r="EX14">
        <v>110906</v>
      </c>
      <c r="EY14">
        <v>0</v>
      </c>
      <c r="EZ14">
        <v>182723</v>
      </c>
      <c r="FA14">
        <v>0</v>
      </c>
      <c r="FB14">
        <v>182723</v>
      </c>
      <c r="FC14">
        <v>0</v>
      </c>
      <c r="FD14">
        <v>0</v>
      </c>
      <c r="FE14">
        <v>182723</v>
      </c>
      <c r="FF14">
        <v>0</v>
      </c>
      <c r="FG14">
        <v>182723</v>
      </c>
      <c r="FH14">
        <v>0</v>
      </c>
      <c r="FI14">
        <v>57</v>
      </c>
      <c r="FJ14">
        <v>0</v>
      </c>
      <c r="FK14">
        <v>57</v>
      </c>
      <c r="FL14">
        <v>0</v>
      </c>
      <c r="FM14">
        <v>0</v>
      </c>
      <c r="FN14">
        <v>57</v>
      </c>
      <c r="FO14">
        <v>0</v>
      </c>
      <c r="FP14">
        <v>57</v>
      </c>
      <c r="FQ14">
        <v>0</v>
      </c>
      <c r="FR14">
        <v>0</v>
      </c>
      <c r="FS14">
        <v>198</v>
      </c>
      <c r="FT14">
        <v>198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198</v>
      </c>
      <c r="GC14">
        <v>198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</row>
    <row r="15" spans="1:256" ht="13.5">
      <c r="A15">
        <v>473014</v>
      </c>
      <c r="B15" t="s">
        <v>18</v>
      </c>
      <c r="C15">
        <v>645983</v>
      </c>
      <c r="D15">
        <v>61871</v>
      </c>
      <c r="E15">
        <v>707854</v>
      </c>
      <c r="F15">
        <v>0</v>
      </c>
      <c r="G15">
        <v>0</v>
      </c>
      <c r="H15">
        <v>626394</v>
      </c>
      <c r="I15">
        <v>9502</v>
      </c>
      <c r="J15">
        <v>635896</v>
      </c>
      <c r="K15">
        <v>0</v>
      </c>
      <c r="L15">
        <v>645983</v>
      </c>
      <c r="M15">
        <v>61871</v>
      </c>
      <c r="N15">
        <v>707854</v>
      </c>
      <c r="O15">
        <v>0</v>
      </c>
      <c r="P15">
        <v>0</v>
      </c>
      <c r="Q15">
        <v>626394</v>
      </c>
      <c r="R15">
        <v>9502</v>
      </c>
      <c r="S15">
        <v>635896</v>
      </c>
      <c r="T15">
        <v>0</v>
      </c>
      <c r="U15">
        <v>120065</v>
      </c>
      <c r="V15">
        <v>14395</v>
      </c>
      <c r="W15">
        <v>134460</v>
      </c>
      <c r="X15">
        <v>0</v>
      </c>
      <c r="Y15">
        <v>0</v>
      </c>
      <c r="Z15">
        <v>115417</v>
      </c>
      <c r="AA15">
        <v>3121</v>
      </c>
      <c r="AB15">
        <v>118538</v>
      </c>
      <c r="AC15">
        <v>0</v>
      </c>
      <c r="AD15">
        <v>6443</v>
      </c>
      <c r="AE15">
        <v>853</v>
      </c>
      <c r="AF15">
        <v>7296</v>
      </c>
      <c r="AG15">
        <v>0</v>
      </c>
      <c r="AH15">
        <v>0</v>
      </c>
      <c r="AI15">
        <v>6171</v>
      </c>
      <c r="AJ15">
        <v>184</v>
      </c>
      <c r="AK15">
        <v>6355</v>
      </c>
      <c r="AL15">
        <v>0</v>
      </c>
      <c r="AM15">
        <v>100932</v>
      </c>
      <c r="AN15">
        <v>13362</v>
      </c>
      <c r="AO15">
        <v>114294</v>
      </c>
      <c r="AP15">
        <v>0</v>
      </c>
      <c r="AQ15">
        <v>0</v>
      </c>
      <c r="AR15">
        <v>96671</v>
      </c>
      <c r="AS15">
        <v>2887</v>
      </c>
      <c r="AT15">
        <v>99558</v>
      </c>
      <c r="AU15">
        <v>0</v>
      </c>
      <c r="AV15">
        <v>3203</v>
      </c>
      <c r="AW15">
        <v>0</v>
      </c>
      <c r="AX15">
        <v>3203</v>
      </c>
      <c r="AY15">
        <v>0</v>
      </c>
      <c r="AZ15">
        <v>0</v>
      </c>
      <c r="BA15">
        <v>3203</v>
      </c>
      <c r="BB15">
        <v>0</v>
      </c>
      <c r="BC15">
        <v>3203</v>
      </c>
      <c r="BD15">
        <v>0</v>
      </c>
      <c r="BE15">
        <v>9542</v>
      </c>
      <c r="BF15">
        <v>180</v>
      </c>
      <c r="BG15">
        <v>9722</v>
      </c>
      <c r="BH15">
        <v>0</v>
      </c>
      <c r="BI15">
        <v>0</v>
      </c>
      <c r="BJ15">
        <v>9467</v>
      </c>
      <c r="BK15">
        <v>50</v>
      </c>
      <c r="BL15">
        <v>9517</v>
      </c>
      <c r="BM15">
        <v>0</v>
      </c>
      <c r="BN15">
        <v>3148</v>
      </c>
      <c r="BO15">
        <v>0</v>
      </c>
      <c r="BP15">
        <v>3148</v>
      </c>
      <c r="BQ15">
        <v>0</v>
      </c>
      <c r="BR15">
        <v>0</v>
      </c>
      <c r="BS15">
        <v>3108</v>
      </c>
      <c r="BT15">
        <v>0</v>
      </c>
      <c r="BU15">
        <v>3108</v>
      </c>
      <c r="BV15">
        <v>0</v>
      </c>
      <c r="BW15">
        <v>484183</v>
      </c>
      <c r="BX15">
        <v>43539</v>
      </c>
      <c r="BY15">
        <v>527722</v>
      </c>
      <c r="BZ15">
        <v>0</v>
      </c>
      <c r="CA15">
        <v>0</v>
      </c>
      <c r="CB15">
        <v>470369</v>
      </c>
      <c r="CC15">
        <v>5868</v>
      </c>
      <c r="CD15">
        <v>476237</v>
      </c>
      <c r="CE15">
        <v>0</v>
      </c>
      <c r="CF15">
        <v>182362</v>
      </c>
      <c r="CG15">
        <v>43539</v>
      </c>
      <c r="CH15">
        <v>225901</v>
      </c>
      <c r="CI15">
        <v>0</v>
      </c>
      <c r="CJ15">
        <v>0</v>
      </c>
      <c r="CK15">
        <v>168548</v>
      </c>
      <c r="CL15">
        <v>5868</v>
      </c>
      <c r="CM15">
        <v>174416</v>
      </c>
      <c r="CN15">
        <v>0</v>
      </c>
      <c r="CO15">
        <v>21883</v>
      </c>
      <c r="CP15">
        <v>5225</v>
      </c>
      <c r="CQ15">
        <v>27108</v>
      </c>
      <c r="CR15">
        <v>0</v>
      </c>
      <c r="CS15">
        <v>0</v>
      </c>
      <c r="CT15">
        <v>20226</v>
      </c>
      <c r="CU15">
        <v>704</v>
      </c>
      <c r="CV15">
        <v>20930</v>
      </c>
      <c r="CW15">
        <v>0</v>
      </c>
      <c r="CX15">
        <v>111241</v>
      </c>
      <c r="CY15">
        <v>26559</v>
      </c>
      <c r="CZ15">
        <v>137800</v>
      </c>
      <c r="DA15">
        <v>0</v>
      </c>
      <c r="DB15">
        <v>0</v>
      </c>
      <c r="DC15">
        <v>102814</v>
      </c>
      <c r="DD15">
        <v>3580</v>
      </c>
      <c r="DE15">
        <v>106394</v>
      </c>
      <c r="DF15">
        <v>0</v>
      </c>
      <c r="DG15">
        <v>49238</v>
      </c>
      <c r="DH15">
        <v>11755</v>
      </c>
      <c r="DI15">
        <v>60993</v>
      </c>
      <c r="DJ15">
        <v>0</v>
      </c>
      <c r="DK15">
        <v>0</v>
      </c>
      <c r="DL15">
        <v>45508</v>
      </c>
      <c r="DM15">
        <v>1584</v>
      </c>
      <c r="DN15">
        <v>47092</v>
      </c>
      <c r="DO15">
        <v>0</v>
      </c>
      <c r="DP15">
        <v>301821</v>
      </c>
      <c r="DQ15">
        <v>0</v>
      </c>
      <c r="DR15">
        <v>301821</v>
      </c>
      <c r="DS15">
        <v>0</v>
      </c>
      <c r="DT15">
        <v>0</v>
      </c>
      <c r="DU15">
        <v>301821</v>
      </c>
      <c r="DV15">
        <v>0</v>
      </c>
      <c r="DW15">
        <v>301821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12299</v>
      </c>
      <c r="ER15">
        <v>3240</v>
      </c>
      <c r="ES15">
        <v>15539</v>
      </c>
      <c r="ET15">
        <v>0</v>
      </c>
      <c r="EU15">
        <v>0</v>
      </c>
      <c r="EV15">
        <v>11172</v>
      </c>
      <c r="EW15">
        <v>513</v>
      </c>
      <c r="EX15">
        <v>11685</v>
      </c>
      <c r="EY15">
        <v>0</v>
      </c>
      <c r="EZ15">
        <v>28574</v>
      </c>
      <c r="FA15">
        <v>0</v>
      </c>
      <c r="FB15">
        <v>28574</v>
      </c>
      <c r="FC15">
        <v>0</v>
      </c>
      <c r="FD15">
        <v>0</v>
      </c>
      <c r="FE15">
        <v>28574</v>
      </c>
      <c r="FF15">
        <v>0</v>
      </c>
      <c r="FG15">
        <v>28574</v>
      </c>
      <c r="FH15">
        <v>0</v>
      </c>
      <c r="FI15">
        <v>862</v>
      </c>
      <c r="FJ15">
        <v>0</v>
      </c>
      <c r="FK15">
        <v>862</v>
      </c>
      <c r="FL15">
        <v>0</v>
      </c>
      <c r="FM15">
        <v>0</v>
      </c>
      <c r="FN15">
        <v>862</v>
      </c>
      <c r="FO15">
        <v>0</v>
      </c>
      <c r="FP15">
        <v>862</v>
      </c>
      <c r="FQ15">
        <v>0</v>
      </c>
      <c r="FR15">
        <v>0</v>
      </c>
      <c r="FS15">
        <v>697</v>
      </c>
      <c r="FT15">
        <v>697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697</v>
      </c>
      <c r="GC15">
        <v>697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</row>
    <row r="16" spans="1:256" ht="13.5">
      <c r="A16">
        <v>473022</v>
      </c>
      <c r="B16" t="s">
        <v>19</v>
      </c>
      <c r="C16">
        <v>187343</v>
      </c>
      <c r="D16">
        <v>29624</v>
      </c>
      <c r="E16">
        <v>216967</v>
      </c>
      <c r="F16">
        <v>0</v>
      </c>
      <c r="G16">
        <v>0</v>
      </c>
      <c r="H16">
        <v>181028</v>
      </c>
      <c r="I16">
        <v>8797</v>
      </c>
      <c r="J16">
        <v>189825</v>
      </c>
      <c r="K16">
        <v>0</v>
      </c>
      <c r="L16">
        <v>187343</v>
      </c>
      <c r="M16">
        <v>29624</v>
      </c>
      <c r="N16">
        <v>216967</v>
      </c>
      <c r="O16">
        <v>0</v>
      </c>
      <c r="P16">
        <v>0</v>
      </c>
      <c r="Q16">
        <v>181028</v>
      </c>
      <c r="R16">
        <v>8797</v>
      </c>
      <c r="S16">
        <v>189825</v>
      </c>
      <c r="T16">
        <v>0</v>
      </c>
      <c r="U16">
        <v>64217</v>
      </c>
      <c r="V16">
        <v>5659</v>
      </c>
      <c r="W16">
        <v>69876</v>
      </c>
      <c r="X16">
        <v>0</v>
      </c>
      <c r="Y16">
        <v>0</v>
      </c>
      <c r="Z16">
        <v>63000</v>
      </c>
      <c r="AA16">
        <v>1587</v>
      </c>
      <c r="AB16">
        <v>64587</v>
      </c>
      <c r="AC16">
        <v>0</v>
      </c>
      <c r="AD16">
        <v>3671</v>
      </c>
      <c r="AE16">
        <v>884</v>
      </c>
      <c r="AF16">
        <v>4555</v>
      </c>
      <c r="AG16">
        <v>0</v>
      </c>
      <c r="AH16">
        <v>0</v>
      </c>
      <c r="AI16">
        <v>3606</v>
      </c>
      <c r="AJ16">
        <v>270</v>
      </c>
      <c r="AK16">
        <v>3876</v>
      </c>
      <c r="AL16">
        <v>0</v>
      </c>
      <c r="AM16">
        <v>50747</v>
      </c>
      <c r="AN16">
        <v>3887</v>
      </c>
      <c r="AO16">
        <v>54634</v>
      </c>
      <c r="AP16">
        <v>0</v>
      </c>
      <c r="AQ16">
        <v>0</v>
      </c>
      <c r="AR16">
        <v>49855</v>
      </c>
      <c r="AS16">
        <v>1187</v>
      </c>
      <c r="AT16">
        <v>51042</v>
      </c>
      <c r="AU16">
        <v>0</v>
      </c>
      <c r="AV16">
        <v>829</v>
      </c>
      <c r="AW16">
        <v>0</v>
      </c>
      <c r="AX16">
        <v>829</v>
      </c>
      <c r="AY16">
        <v>0</v>
      </c>
      <c r="AZ16">
        <v>0</v>
      </c>
      <c r="BA16">
        <v>829</v>
      </c>
      <c r="BB16">
        <v>0</v>
      </c>
      <c r="BC16">
        <v>829</v>
      </c>
      <c r="BD16">
        <v>0</v>
      </c>
      <c r="BE16">
        <v>7072</v>
      </c>
      <c r="BF16">
        <v>510</v>
      </c>
      <c r="BG16">
        <v>7582</v>
      </c>
      <c r="BH16">
        <v>0</v>
      </c>
      <c r="BI16">
        <v>0</v>
      </c>
      <c r="BJ16">
        <v>6812</v>
      </c>
      <c r="BK16">
        <v>130</v>
      </c>
      <c r="BL16">
        <v>6942</v>
      </c>
      <c r="BM16">
        <v>0</v>
      </c>
      <c r="BN16">
        <v>2727</v>
      </c>
      <c r="BO16">
        <v>378</v>
      </c>
      <c r="BP16">
        <v>3105</v>
      </c>
      <c r="BQ16">
        <v>0</v>
      </c>
      <c r="BR16">
        <v>0</v>
      </c>
      <c r="BS16">
        <v>2727</v>
      </c>
      <c r="BT16">
        <v>0</v>
      </c>
      <c r="BU16">
        <v>2727</v>
      </c>
      <c r="BV16">
        <v>0</v>
      </c>
      <c r="BW16">
        <v>99768</v>
      </c>
      <c r="BX16">
        <v>23096</v>
      </c>
      <c r="BY16">
        <v>122864</v>
      </c>
      <c r="BZ16">
        <v>0</v>
      </c>
      <c r="CA16">
        <v>0</v>
      </c>
      <c r="CB16">
        <v>95028</v>
      </c>
      <c r="CC16">
        <v>7058</v>
      </c>
      <c r="CD16">
        <v>102086</v>
      </c>
      <c r="CE16">
        <v>0</v>
      </c>
      <c r="CF16">
        <v>99305</v>
      </c>
      <c r="CG16">
        <v>23096</v>
      </c>
      <c r="CH16">
        <v>122401</v>
      </c>
      <c r="CI16">
        <v>0</v>
      </c>
      <c r="CJ16">
        <v>0</v>
      </c>
      <c r="CK16">
        <v>94565</v>
      </c>
      <c r="CL16">
        <v>7058</v>
      </c>
      <c r="CM16">
        <v>101623</v>
      </c>
      <c r="CN16">
        <v>0</v>
      </c>
      <c r="CO16">
        <v>11815</v>
      </c>
      <c r="CP16">
        <v>2747</v>
      </c>
      <c r="CQ16">
        <v>14562</v>
      </c>
      <c r="CR16">
        <v>0</v>
      </c>
      <c r="CS16">
        <v>0</v>
      </c>
      <c r="CT16">
        <v>11251</v>
      </c>
      <c r="CU16">
        <v>840</v>
      </c>
      <c r="CV16">
        <v>12091</v>
      </c>
      <c r="CW16">
        <v>0</v>
      </c>
      <c r="CX16">
        <v>66565</v>
      </c>
      <c r="CY16">
        <v>15482</v>
      </c>
      <c r="CZ16">
        <v>82047</v>
      </c>
      <c r="DA16">
        <v>0</v>
      </c>
      <c r="DB16">
        <v>0</v>
      </c>
      <c r="DC16">
        <v>63387</v>
      </c>
      <c r="DD16">
        <v>4731</v>
      </c>
      <c r="DE16">
        <v>68118</v>
      </c>
      <c r="DF16">
        <v>0</v>
      </c>
      <c r="DG16">
        <v>20925</v>
      </c>
      <c r="DH16">
        <v>4867</v>
      </c>
      <c r="DI16">
        <v>25792</v>
      </c>
      <c r="DJ16">
        <v>0</v>
      </c>
      <c r="DK16">
        <v>0</v>
      </c>
      <c r="DL16">
        <v>19927</v>
      </c>
      <c r="DM16">
        <v>1487</v>
      </c>
      <c r="DN16">
        <v>21414</v>
      </c>
      <c r="DO16">
        <v>0</v>
      </c>
      <c r="DP16">
        <v>463</v>
      </c>
      <c r="DQ16">
        <v>0</v>
      </c>
      <c r="DR16">
        <v>463</v>
      </c>
      <c r="DS16">
        <v>0</v>
      </c>
      <c r="DT16">
        <v>0</v>
      </c>
      <c r="DU16">
        <v>463</v>
      </c>
      <c r="DV16">
        <v>0</v>
      </c>
      <c r="DW16">
        <v>463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7958</v>
      </c>
      <c r="ER16">
        <v>869</v>
      </c>
      <c r="ES16">
        <v>8827</v>
      </c>
      <c r="ET16">
        <v>0</v>
      </c>
      <c r="EU16">
        <v>0</v>
      </c>
      <c r="EV16">
        <v>7600</v>
      </c>
      <c r="EW16">
        <v>152</v>
      </c>
      <c r="EX16">
        <v>7752</v>
      </c>
      <c r="EY16">
        <v>0</v>
      </c>
      <c r="EZ16">
        <v>15400</v>
      </c>
      <c r="FA16">
        <v>0</v>
      </c>
      <c r="FB16">
        <v>15400</v>
      </c>
      <c r="FC16">
        <v>0</v>
      </c>
      <c r="FD16">
        <v>0</v>
      </c>
      <c r="FE16">
        <v>15400</v>
      </c>
      <c r="FF16">
        <v>0</v>
      </c>
      <c r="FG16">
        <v>15400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</row>
    <row r="17" spans="1:256" ht="13.5">
      <c r="A17">
        <v>473031</v>
      </c>
      <c r="B17" t="s">
        <v>20</v>
      </c>
      <c r="C17">
        <v>233303</v>
      </c>
      <c r="D17">
        <v>15580</v>
      </c>
      <c r="E17">
        <v>248883</v>
      </c>
      <c r="F17">
        <v>0</v>
      </c>
      <c r="G17">
        <v>0</v>
      </c>
      <c r="H17">
        <v>228488</v>
      </c>
      <c r="I17">
        <v>2019</v>
      </c>
      <c r="J17">
        <v>230507</v>
      </c>
      <c r="K17">
        <v>0</v>
      </c>
      <c r="L17">
        <v>233303</v>
      </c>
      <c r="M17">
        <v>15580</v>
      </c>
      <c r="N17">
        <v>248883</v>
      </c>
      <c r="O17">
        <v>0</v>
      </c>
      <c r="P17">
        <v>0</v>
      </c>
      <c r="Q17">
        <v>228488</v>
      </c>
      <c r="R17">
        <v>2019</v>
      </c>
      <c r="S17">
        <v>230507</v>
      </c>
      <c r="T17">
        <v>0</v>
      </c>
      <c r="U17">
        <v>62534</v>
      </c>
      <c r="V17">
        <v>3493</v>
      </c>
      <c r="W17">
        <v>66027</v>
      </c>
      <c r="X17">
        <v>0</v>
      </c>
      <c r="Y17">
        <v>0</v>
      </c>
      <c r="Z17">
        <v>61694</v>
      </c>
      <c r="AA17">
        <v>1111</v>
      </c>
      <c r="AB17">
        <v>62805</v>
      </c>
      <c r="AC17">
        <v>0</v>
      </c>
      <c r="AD17">
        <v>1596</v>
      </c>
      <c r="AE17">
        <v>207</v>
      </c>
      <c r="AF17">
        <v>1803</v>
      </c>
      <c r="AG17">
        <v>0</v>
      </c>
      <c r="AH17">
        <v>0</v>
      </c>
      <c r="AI17">
        <v>1567</v>
      </c>
      <c r="AJ17">
        <v>102</v>
      </c>
      <c r="AK17">
        <v>1669</v>
      </c>
      <c r="AL17">
        <v>0</v>
      </c>
      <c r="AM17">
        <v>51719</v>
      </c>
      <c r="AN17">
        <v>3047</v>
      </c>
      <c r="AO17">
        <v>54766</v>
      </c>
      <c r="AP17">
        <v>0</v>
      </c>
      <c r="AQ17">
        <v>0</v>
      </c>
      <c r="AR17">
        <v>50962</v>
      </c>
      <c r="AS17">
        <v>870</v>
      </c>
      <c r="AT17">
        <v>51832</v>
      </c>
      <c r="AU17">
        <v>0</v>
      </c>
      <c r="AV17">
        <v>142</v>
      </c>
      <c r="AW17">
        <v>0</v>
      </c>
      <c r="AX17">
        <v>142</v>
      </c>
      <c r="AY17">
        <v>0</v>
      </c>
      <c r="AZ17">
        <v>0</v>
      </c>
      <c r="BA17">
        <v>142</v>
      </c>
      <c r="BB17">
        <v>0</v>
      </c>
      <c r="BC17">
        <v>142</v>
      </c>
      <c r="BD17">
        <v>0</v>
      </c>
      <c r="BE17">
        <v>4008</v>
      </c>
      <c r="BF17">
        <v>230</v>
      </c>
      <c r="BG17">
        <v>4238</v>
      </c>
      <c r="BH17">
        <v>0</v>
      </c>
      <c r="BI17">
        <v>0</v>
      </c>
      <c r="BJ17">
        <v>3954</v>
      </c>
      <c r="BK17">
        <v>130</v>
      </c>
      <c r="BL17">
        <v>4084</v>
      </c>
      <c r="BM17">
        <v>0</v>
      </c>
      <c r="BN17">
        <v>5211</v>
      </c>
      <c r="BO17">
        <v>9</v>
      </c>
      <c r="BP17">
        <v>5220</v>
      </c>
      <c r="BQ17">
        <v>0</v>
      </c>
      <c r="BR17">
        <v>0</v>
      </c>
      <c r="BS17">
        <v>5211</v>
      </c>
      <c r="BT17">
        <v>9</v>
      </c>
      <c r="BU17">
        <v>5220</v>
      </c>
      <c r="BV17">
        <v>0</v>
      </c>
      <c r="BW17">
        <v>157648</v>
      </c>
      <c r="BX17">
        <v>11618</v>
      </c>
      <c r="BY17">
        <v>169266</v>
      </c>
      <c r="BZ17">
        <v>0</v>
      </c>
      <c r="CA17">
        <v>0</v>
      </c>
      <c r="CB17">
        <v>154170</v>
      </c>
      <c r="CC17">
        <v>810</v>
      </c>
      <c r="CD17">
        <v>154980</v>
      </c>
      <c r="CE17">
        <v>0</v>
      </c>
      <c r="CF17">
        <v>48670</v>
      </c>
      <c r="CG17">
        <v>11618</v>
      </c>
      <c r="CH17">
        <v>60288</v>
      </c>
      <c r="CI17">
        <v>0</v>
      </c>
      <c r="CJ17">
        <v>0</v>
      </c>
      <c r="CK17">
        <v>45192</v>
      </c>
      <c r="CL17">
        <v>810</v>
      </c>
      <c r="CM17">
        <v>46002</v>
      </c>
      <c r="CN17">
        <v>0</v>
      </c>
      <c r="CO17">
        <v>8111</v>
      </c>
      <c r="CP17">
        <v>2323</v>
      </c>
      <c r="CQ17">
        <v>10434</v>
      </c>
      <c r="CR17">
        <v>0</v>
      </c>
      <c r="CS17">
        <v>0</v>
      </c>
      <c r="CT17">
        <v>7683</v>
      </c>
      <c r="CU17">
        <v>163</v>
      </c>
      <c r="CV17">
        <v>7846</v>
      </c>
      <c r="CW17">
        <v>0</v>
      </c>
      <c r="CX17">
        <v>26169</v>
      </c>
      <c r="CY17">
        <v>9295</v>
      </c>
      <c r="CZ17">
        <v>35464</v>
      </c>
      <c r="DA17">
        <v>0</v>
      </c>
      <c r="DB17">
        <v>0</v>
      </c>
      <c r="DC17">
        <v>23119</v>
      </c>
      <c r="DD17">
        <v>647</v>
      </c>
      <c r="DE17">
        <v>23766</v>
      </c>
      <c r="DF17">
        <v>0</v>
      </c>
      <c r="DG17">
        <v>14390</v>
      </c>
      <c r="DH17">
        <v>0</v>
      </c>
      <c r="DI17">
        <v>14390</v>
      </c>
      <c r="DJ17">
        <v>0</v>
      </c>
      <c r="DK17">
        <v>0</v>
      </c>
      <c r="DL17">
        <v>14390</v>
      </c>
      <c r="DM17">
        <v>0</v>
      </c>
      <c r="DN17">
        <v>14390</v>
      </c>
      <c r="DO17">
        <v>0</v>
      </c>
      <c r="DP17">
        <v>108978</v>
      </c>
      <c r="DQ17">
        <v>0</v>
      </c>
      <c r="DR17">
        <v>108978</v>
      </c>
      <c r="DS17">
        <v>0</v>
      </c>
      <c r="DT17">
        <v>0</v>
      </c>
      <c r="DU17">
        <v>108978</v>
      </c>
      <c r="DV17">
        <v>0</v>
      </c>
      <c r="DW17">
        <v>108978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4937</v>
      </c>
      <c r="ER17">
        <v>469</v>
      </c>
      <c r="ES17">
        <v>5406</v>
      </c>
      <c r="ET17">
        <v>0</v>
      </c>
      <c r="EU17">
        <v>0</v>
      </c>
      <c r="EV17">
        <v>4440</v>
      </c>
      <c r="EW17">
        <v>98</v>
      </c>
      <c r="EX17">
        <v>4538</v>
      </c>
      <c r="EY17">
        <v>0</v>
      </c>
      <c r="EZ17">
        <v>8184</v>
      </c>
      <c r="FA17">
        <v>0</v>
      </c>
      <c r="FB17">
        <v>8184</v>
      </c>
      <c r="FC17">
        <v>0</v>
      </c>
      <c r="FD17">
        <v>0</v>
      </c>
      <c r="FE17">
        <v>8184</v>
      </c>
      <c r="FF17">
        <v>0</v>
      </c>
      <c r="FG17">
        <v>8184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</row>
    <row r="18" spans="1:256" ht="13.5">
      <c r="A18">
        <v>473065</v>
      </c>
      <c r="B18" t="s">
        <v>21</v>
      </c>
      <c r="C18">
        <v>525981</v>
      </c>
      <c r="D18">
        <v>66269</v>
      </c>
      <c r="E18">
        <v>592250</v>
      </c>
      <c r="F18">
        <v>0</v>
      </c>
      <c r="G18">
        <v>0</v>
      </c>
      <c r="H18">
        <v>503035</v>
      </c>
      <c r="I18">
        <v>9512</v>
      </c>
      <c r="J18">
        <v>512547</v>
      </c>
      <c r="K18">
        <v>0</v>
      </c>
      <c r="L18">
        <v>525981</v>
      </c>
      <c r="M18">
        <v>66269</v>
      </c>
      <c r="N18">
        <v>592250</v>
      </c>
      <c r="O18">
        <v>0</v>
      </c>
      <c r="P18">
        <v>0</v>
      </c>
      <c r="Q18">
        <v>503035</v>
      </c>
      <c r="R18">
        <v>9512</v>
      </c>
      <c r="S18">
        <v>512547</v>
      </c>
      <c r="T18">
        <v>0</v>
      </c>
      <c r="U18">
        <v>184553</v>
      </c>
      <c r="V18">
        <v>17758</v>
      </c>
      <c r="W18">
        <v>202311</v>
      </c>
      <c r="X18">
        <v>0</v>
      </c>
      <c r="Y18">
        <v>0</v>
      </c>
      <c r="Z18">
        <v>177139</v>
      </c>
      <c r="AA18">
        <v>4355</v>
      </c>
      <c r="AB18">
        <v>181494</v>
      </c>
      <c r="AC18">
        <v>0</v>
      </c>
      <c r="AD18">
        <v>8256</v>
      </c>
      <c r="AE18">
        <v>1002</v>
      </c>
      <c r="AF18">
        <v>9258</v>
      </c>
      <c r="AG18">
        <v>0</v>
      </c>
      <c r="AH18">
        <v>0</v>
      </c>
      <c r="AI18">
        <v>7724</v>
      </c>
      <c r="AJ18">
        <v>211</v>
      </c>
      <c r="AK18">
        <v>7935</v>
      </c>
      <c r="AL18">
        <v>0</v>
      </c>
      <c r="AM18">
        <v>151771</v>
      </c>
      <c r="AN18">
        <v>16278</v>
      </c>
      <c r="AO18">
        <v>168049</v>
      </c>
      <c r="AP18">
        <v>0</v>
      </c>
      <c r="AQ18">
        <v>0</v>
      </c>
      <c r="AR18">
        <v>144889</v>
      </c>
      <c r="AS18">
        <v>4094</v>
      </c>
      <c r="AT18">
        <v>148983</v>
      </c>
      <c r="AU18">
        <v>0</v>
      </c>
      <c r="AV18">
        <v>1325</v>
      </c>
      <c r="AW18">
        <v>0</v>
      </c>
      <c r="AX18">
        <v>1325</v>
      </c>
      <c r="AY18">
        <v>0</v>
      </c>
      <c r="AZ18">
        <v>0</v>
      </c>
      <c r="BA18">
        <v>1325</v>
      </c>
      <c r="BB18">
        <v>0</v>
      </c>
      <c r="BC18">
        <v>1325</v>
      </c>
      <c r="BD18">
        <v>0</v>
      </c>
      <c r="BE18">
        <v>11460</v>
      </c>
      <c r="BF18">
        <v>478</v>
      </c>
      <c r="BG18">
        <v>11938</v>
      </c>
      <c r="BH18">
        <v>0</v>
      </c>
      <c r="BI18">
        <v>0</v>
      </c>
      <c r="BJ18">
        <v>11460</v>
      </c>
      <c r="BK18">
        <v>50</v>
      </c>
      <c r="BL18">
        <v>11510</v>
      </c>
      <c r="BM18">
        <v>0</v>
      </c>
      <c r="BN18">
        <v>13066</v>
      </c>
      <c r="BO18">
        <v>0</v>
      </c>
      <c r="BP18">
        <v>13066</v>
      </c>
      <c r="BQ18">
        <v>0</v>
      </c>
      <c r="BR18">
        <v>0</v>
      </c>
      <c r="BS18">
        <v>13066</v>
      </c>
      <c r="BT18">
        <v>0</v>
      </c>
      <c r="BU18">
        <v>13066</v>
      </c>
      <c r="BV18">
        <v>0</v>
      </c>
      <c r="BW18">
        <v>264179</v>
      </c>
      <c r="BX18">
        <v>45614</v>
      </c>
      <c r="BY18">
        <v>309793</v>
      </c>
      <c r="BZ18">
        <v>0</v>
      </c>
      <c r="CA18">
        <v>0</v>
      </c>
      <c r="CB18">
        <v>250443</v>
      </c>
      <c r="CC18">
        <v>4648</v>
      </c>
      <c r="CD18">
        <v>255091</v>
      </c>
      <c r="CE18">
        <v>0</v>
      </c>
      <c r="CF18">
        <v>263662</v>
      </c>
      <c r="CG18">
        <v>45614</v>
      </c>
      <c r="CH18">
        <v>309276</v>
      </c>
      <c r="CI18">
        <v>0</v>
      </c>
      <c r="CJ18">
        <v>0</v>
      </c>
      <c r="CK18">
        <v>249926</v>
      </c>
      <c r="CL18">
        <v>4648</v>
      </c>
      <c r="CM18">
        <v>254574</v>
      </c>
      <c r="CN18">
        <v>0</v>
      </c>
      <c r="CO18">
        <v>58272</v>
      </c>
      <c r="CP18">
        <v>10127</v>
      </c>
      <c r="CQ18">
        <v>68399</v>
      </c>
      <c r="CR18">
        <v>0</v>
      </c>
      <c r="CS18">
        <v>0</v>
      </c>
      <c r="CT18">
        <v>55234</v>
      </c>
      <c r="CU18">
        <v>1032</v>
      </c>
      <c r="CV18">
        <v>56266</v>
      </c>
      <c r="CW18">
        <v>0</v>
      </c>
      <c r="CX18">
        <v>161175</v>
      </c>
      <c r="CY18">
        <v>27983</v>
      </c>
      <c r="CZ18">
        <v>189158</v>
      </c>
      <c r="DA18">
        <v>0</v>
      </c>
      <c r="DB18">
        <v>0</v>
      </c>
      <c r="DC18">
        <v>152705</v>
      </c>
      <c r="DD18">
        <v>2851</v>
      </c>
      <c r="DE18">
        <v>155556</v>
      </c>
      <c r="DF18">
        <v>0</v>
      </c>
      <c r="DG18">
        <v>44215</v>
      </c>
      <c r="DH18">
        <v>7504</v>
      </c>
      <c r="DI18">
        <v>51719</v>
      </c>
      <c r="DJ18">
        <v>0</v>
      </c>
      <c r="DK18">
        <v>0</v>
      </c>
      <c r="DL18">
        <v>41987</v>
      </c>
      <c r="DM18">
        <v>765</v>
      </c>
      <c r="DN18">
        <v>42752</v>
      </c>
      <c r="DO18">
        <v>0</v>
      </c>
      <c r="DP18">
        <v>517</v>
      </c>
      <c r="DQ18">
        <v>0</v>
      </c>
      <c r="DR18">
        <v>517</v>
      </c>
      <c r="DS18">
        <v>0</v>
      </c>
      <c r="DT18">
        <v>0</v>
      </c>
      <c r="DU18">
        <v>517</v>
      </c>
      <c r="DV18">
        <v>0</v>
      </c>
      <c r="DW18">
        <v>517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24653</v>
      </c>
      <c r="ER18">
        <v>2897</v>
      </c>
      <c r="ES18">
        <v>27550</v>
      </c>
      <c r="ET18">
        <v>0</v>
      </c>
      <c r="EU18">
        <v>0</v>
      </c>
      <c r="EV18">
        <v>22857</v>
      </c>
      <c r="EW18">
        <v>509</v>
      </c>
      <c r="EX18">
        <v>23366</v>
      </c>
      <c r="EY18">
        <v>0</v>
      </c>
      <c r="EZ18">
        <v>52596</v>
      </c>
      <c r="FA18">
        <v>0</v>
      </c>
      <c r="FB18">
        <v>52596</v>
      </c>
      <c r="FC18">
        <v>0</v>
      </c>
      <c r="FD18">
        <v>0</v>
      </c>
      <c r="FE18">
        <v>52596</v>
      </c>
      <c r="FF18">
        <v>0</v>
      </c>
      <c r="FG18">
        <v>52596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</row>
    <row r="19" spans="1:256" ht="13.5">
      <c r="A19">
        <v>473081</v>
      </c>
      <c r="B19" t="s">
        <v>22</v>
      </c>
      <c r="C19">
        <v>875182</v>
      </c>
      <c r="D19">
        <v>190926</v>
      </c>
      <c r="E19">
        <v>1066108</v>
      </c>
      <c r="F19">
        <v>0</v>
      </c>
      <c r="G19">
        <v>0</v>
      </c>
      <c r="H19">
        <v>831032</v>
      </c>
      <c r="I19">
        <v>27448</v>
      </c>
      <c r="J19">
        <v>858480</v>
      </c>
      <c r="K19">
        <v>0</v>
      </c>
      <c r="L19">
        <v>875182</v>
      </c>
      <c r="M19">
        <v>190926</v>
      </c>
      <c r="N19">
        <v>1066108</v>
      </c>
      <c r="O19">
        <v>0</v>
      </c>
      <c r="P19">
        <v>0</v>
      </c>
      <c r="Q19">
        <v>831032</v>
      </c>
      <c r="R19">
        <v>27448</v>
      </c>
      <c r="S19">
        <v>858480</v>
      </c>
      <c r="T19">
        <v>0</v>
      </c>
      <c r="U19">
        <v>312396</v>
      </c>
      <c r="V19">
        <v>36326</v>
      </c>
      <c r="W19">
        <v>348722</v>
      </c>
      <c r="X19">
        <v>0</v>
      </c>
      <c r="Y19">
        <v>0</v>
      </c>
      <c r="Z19">
        <v>296812</v>
      </c>
      <c r="AA19">
        <v>7397</v>
      </c>
      <c r="AB19">
        <v>304209</v>
      </c>
      <c r="AC19">
        <v>0</v>
      </c>
      <c r="AD19">
        <v>13925</v>
      </c>
      <c r="AE19">
        <v>1952</v>
      </c>
      <c r="AF19">
        <v>15877</v>
      </c>
      <c r="AG19">
        <v>0</v>
      </c>
      <c r="AH19">
        <v>0</v>
      </c>
      <c r="AI19">
        <v>13080</v>
      </c>
      <c r="AJ19">
        <v>403</v>
      </c>
      <c r="AK19">
        <v>13483</v>
      </c>
      <c r="AL19">
        <v>0</v>
      </c>
      <c r="AM19">
        <v>238137</v>
      </c>
      <c r="AN19">
        <v>33377</v>
      </c>
      <c r="AO19">
        <v>271514</v>
      </c>
      <c r="AP19">
        <v>0</v>
      </c>
      <c r="AQ19">
        <v>0</v>
      </c>
      <c r="AR19">
        <v>223678</v>
      </c>
      <c r="AS19">
        <v>6894</v>
      </c>
      <c r="AT19">
        <v>230572</v>
      </c>
      <c r="AU19">
        <v>0</v>
      </c>
      <c r="AV19">
        <v>3333</v>
      </c>
      <c r="AW19">
        <v>0</v>
      </c>
      <c r="AX19">
        <v>3333</v>
      </c>
      <c r="AY19">
        <v>0</v>
      </c>
      <c r="AZ19">
        <v>0</v>
      </c>
      <c r="BA19">
        <v>3333</v>
      </c>
      <c r="BB19">
        <v>0</v>
      </c>
      <c r="BC19">
        <v>3333</v>
      </c>
      <c r="BD19">
        <v>0</v>
      </c>
      <c r="BE19">
        <v>21077</v>
      </c>
      <c r="BF19">
        <v>348</v>
      </c>
      <c r="BG19">
        <v>21425</v>
      </c>
      <c r="BH19">
        <v>0</v>
      </c>
      <c r="BI19">
        <v>0</v>
      </c>
      <c r="BJ19">
        <v>20797</v>
      </c>
      <c r="BK19">
        <v>35</v>
      </c>
      <c r="BL19">
        <v>20832</v>
      </c>
      <c r="BM19">
        <v>0</v>
      </c>
      <c r="BN19">
        <v>39257</v>
      </c>
      <c r="BO19">
        <v>649</v>
      </c>
      <c r="BP19">
        <v>39906</v>
      </c>
      <c r="BQ19">
        <v>0</v>
      </c>
      <c r="BR19">
        <v>0</v>
      </c>
      <c r="BS19">
        <v>39257</v>
      </c>
      <c r="BT19">
        <v>65</v>
      </c>
      <c r="BU19">
        <v>39322</v>
      </c>
      <c r="BV19">
        <v>0</v>
      </c>
      <c r="BW19">
        <v>448635</v>
      </c>
      <c r="BX19">
        <v>149767</v>
      </c>
      <c r="BY19">
        <v>598402</v>
      </c>
      <c r="BZ19">
        <v>0</v>
      </c>
      <c r="CA19">
        <v>0</v>
      </c>
      <c r="CB19">
        <v>421838</v>
      </c>
      <c r="CC19">
        <v>18665</v>
      </c>
      <c r="CD19">
        <v>440503</v>
      </c>
      <c r="CE19">
        <v>0</v>
      </c>
      <c r="CF19">
        <v>445577</v>
      </c>
      <c r="CG19">
        <v>149767</v>
      </c>
      <c r="CH19">
        <v>595344</v>
      </c>
      <c r="CI19">
        <v>0</v>
      </c>
      <c r="CJ19">
        <v>0</v>
      </c>
      <c r="CK19">
        <v>418780</v>
      </c>
      <c r="CL19">
        <v>18665</v>
      </c>
      <c r="CM19">
        <v>437445</v>
      </c>
      <c r="CN19">
        <v>0</v>
      </c>
      <c r="CO19">
        <v>85011</v>
      </c>
      <c r="CP19">
        <v>34004</v>
      </c>
      <c r="CQ19">
        <v>119015</v>
      </c>
      <c r="CR19">
        <v>0</v>
      </c>
      <c r="CS19">
        <v>0</v>
      </c>
      <c r="CT19">
        <v>78927</v>
      </c>
      <c r="CU19">
        <v>4238</v>
      </c>
      <c r="CV19">
        <v>83165</v>
      </c>
      <c r="CW19">
        <v>0</v>
      </c>
      <c r="CX19">
        <v>289413</v>
      </c>
      <c r="CY19">
        <v>115763</v>
      </c>
      <c r="CZ19">
        <v>405176</v>
      </c>
      <c r="DA19">
        <v>0</v>
      </c>
      <c r="DB19">
        <v>0</v>
      </c>
      <c r="DC19">
        <v>268701</v>
      </c>
      <c r="DD19">
        <v>14427</v>
      </c>
      <c r="DE19">
        <v>283128</v>
      </c>
      <c r="DF19">
        <v>0</v>
      </c>
      <c r="DG19">
        <v>71153</v>
      </c>
      <c r="DH19">
        <v>0</v>
      </c>
      <c r="DI19">
        <v>71153</v>
      </c>
      <c r="DJ19">
        <v>0</v>
      </c>
      <c r="DK19">
        <v>0</v>
      </c>
      <c r="DL19">
        <v>71152</v>
      </c>
      <c r="DM19">
        <v>0</v>
      </c>
      <c r="DN19">
        <v>71152</v>
      </c>
      <c r="DO19">
        <v>0</v>
      </c>
      <c r="DP19">
        <v>3058</v>
      </c>
      <c r="DQ19">
        <v>0</v>
      </c>
      <c r="DR19">
        <v>3058</v>
      </c>
      <c r="DS19">
        <v>0</v>
      </c>
      <c r="DT19">
        <v>0</v>
      </c>
      <c r="DU19">
        <v>3058</v>
      </c>
      <c r="DV19">
        <v>0</v>
      </c>
      <c r="DW19">
        <v>3058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33761</v>
      </c>
      <c r="ER19">
        <v>4833</v>
      </c>
      <c r="ES19">
        <v>38594</v>
      </c>
      <c r="ET19">
        <v>0</v>
      </c>
      <c r="EU19">
        <v>0</v>
      </c>
      <c r="EV19">
        <v>31992</v>
      </c>
      <c r="EW19">
        <v>1386</v>
      </c>
      <c r="EX19">
        <v>33378</v>
      </c>
      <c r="EY19">
        <v>0</v>
      </c>
      <c r="EZ19">
        <v>69481</v>
      </c>
      <c r="FA19">
        <v>0</v>
      </c>
      <c r="FB19">
        <v>69481</v>
      </c>
      <c r="FC19">
        <v>0</v>
      </c>
      <c r="FD19">
        <v>0</v>
      </c>
      <c r="FE19">
        <v>69481</v>
      </c>
      <c r="FF19">
        <v>0</v>
      </c>
      <c r="FG19">
        <v>69481</v>
      </c>
      <c r="FH19">
        <v>0</v>
      </c>
      <c r="FI19">
        <v>10909</v>
      </c>
      <c r="FJ19">
        <v>0</v>
      </c>
      <c r="FK19">
        <v>10909</v>
      </c>
      <c r="FL19">
        <v>0</v>
      </c>
      <c r="FM19">
        <v>0</v>
      </c>
      <c r="FN19">
        <v>10909</v>
      </c>
      <c r="FO19">
        <v>0</v>
      </c>
      <c r="FP19">
        <v>10909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</row>
    <row r="20" spans="1:256" ht="13.5">
      <c r="A20">
        <v>473111</v>
      </c>
      <c r="B20" t="s">
        <v>23</v>
      </c>
      <c r="C20">
        <v>1254886</v>
      </c>
      <c r="D20">
        <v>133806</v>
      </c>
      <c r="E20">
        <v>1388692</v>
      </c>
      <c r="F20">
        <v>0</v>
      </c>
      <c r="G20">
        <v>0</v>
      </c>
      <c r="H20">
        <v>1216709</v>
      </c>
      <c r="I20">
        <v>52825</v>
      </c>
      <c r="J20">
        <v>1269534</v>
      </c>
      <c r="K20">
        <v>0</v>
      </c>
      <c r="L20">
        <v>1254886</v>
      </c>
      <c r="M20">
        <v>133806</v>
      </c>
      <c r="N20">
        <v>1388692</v>
      </c>
      <c r="O20">
        <v>0</v>
      </c>
      <c r="P20">
        <v>0</v>
      </c>
      <c r="Q20">
        <v>1216709</v>
      </c>
      <c r="R20">
        <v>52825</v>
      </c>
      <c r="S20">
        <v>1269534</v>
      </c>
      <c r="T20">
        <v>0</v>
      </c>
      <c r="U20">
        <v>366920</v>
      </c>
      <c r="V20">
        <v>44315</v>
      </c>
      <c r="W20">
        <v>411235</v>
      </c>
      <c r="X20">
        <v>0</v>
      </c>
      <c r="Y20">
        <v>0</v>
      </c>
      <c r="Z20">
        <v>354940</v>
      </c>
      <c r="AA20">
        <v>19824</v>
      </c>
      <c r="AB20">
        <v>374764</v>
      </c>
      <c r="AC20">
        <v>0</v>
      </c>
      <c r="AD20">
        <v>11598</v>
      </c>
      <c r="AE20">
        <v>3158</v>
      </c>
      <c r="AF20">
        <v>14756</v>
      </c>
      <c r="AG20">
        <v>0</v>
      </c>
      <c r="AH20">
        <v>0</v>
      </c>
      <c r="AI20">
        <v>11229</v>
      </c>
      <c r="AJ20">
        <v>1467</v>
      </c>
      <c r="AK20">
        <v>12696</v>
      </c>
      <c r="AL20">
        <v>0</v>
      </c>
      <c r="AM20">
        <v>259822</v>
      </c>
      <c r="AN20">
        <v>38874</v>
      </c>
      <c r="AO20">
        <v>298696</v>
      </c>
      <c r="AP20">
        <v>0</v>
      </c>
      <c r="AQ20">
        <v>0</v>
      </c>
      <c r="AR20">
        <v>248844</v>
      </c>
      <c r="AS20">
        <v>17883</v>
      </c>
      <c r="AT20">
        <v>266727</v>
      </c>
      <c r="AU20">
        <v>0</v>
      </c>
      <c r="AV20">
        <v>2980</v>
      </c>
      <c r="AW20">
        <v>0</v>
      </c>
      <c r="AX20">
        <v>2980</v>
      </c>
      <c r="AY20">
        <v>0</v>
      </c>
      <c r="AZ20">
        <v>0</v>
      </c>
      <c r="BA20">
        <v>2980</v>
      </c>
      <c r="BB20">
        <v>0</v>
      </c>
      <c r="BC20">
        <v>2980</v>
      </c>
      <c r="BD20">
        <v>0</v>
      </c>
      <c r="BE20">
        <v>37201</v>
      </c>
      <c r="BF20">
        <v>1653</v>
      </c>
      <c r="BG20">
        <v>38854</v>
      </c>
      <c r="BH20">
        <v>0</v>
      </c>
      <c r="BI20">
        <v>0</v>
      </c>
      <c r="BJ20">
        <v>36568</v>
      </c>
      <c r="BK20">
        <v>165</v>
      </c>
      <c r="BL20">
        <v>36733</v>
      </c>
      <c r="BM20">
        <v>0</v>
      </c>
      <c r="BN20">
        <v>58299</v>
      </c>
      <c r="BO20">
        <v>630</v>
      </c>
      <c r="BP20">
        <v>58929</v>
      </c>
      <c r="BQ20">
        <v>0</v>
      </c>
      <c r="BR20">
        <v>0</v>
      </c>
      <c r="BS20">
        <v>58299</v>
      </c>
      <c r="BT20">
        <v>309</v>
      </c>
      <c r="BU20">
        <v>58608</v>
      </c>
      <c r="BV20">
        <v>0</v>
      </c>
      <c r="BW20">
        <v>822791</v>
      </c>
      <c r="BX20">
        <v>82399</v>
      </c>
      <c r="BY20">
        <v>905190</v>
      </c>
      <c r="BZ20">
        <v>0</v>
      </c>
      <c r="CA20">
        <v>0</v>
      </c>
      <c r="CB20">
        <v>798494</v>
      </c>
      <c r="CC20">
        <v>30807</v>
      </c>
      <c r="CD20">
        <v>829301</v>
      </c>
      <c r="CE20">
        <v>0</v>
      </c>
      <c r="CF20">
        <v>822772</v>
      </c>
      <c r="CG20">
        <v>82399</v>
      </c>
      <c r="CH20">
        <v>905171</v>
      </c>
      <c r="CI20">
        <v>0</v>
      </c>
      <c r="CJ20">
        <v>0</v>
      </c>
      <c r="CK20">
        <v>798475</v>
      </c>
      <c r="CL20">
        <v>30807</v>
      </c>
      <c r="CM20">
        <v>829282</v>
      </c>
      <c r="CN20">
        <v>0</v>
      </c>
      <c r="CO20">
        <v>99904</v>
      </c>
      <c r="CP20">
        <v>9064</v>
      </c>
      <c r="CQ20">
        <v>108968</v>
      </c>
      <c r="CR20">
        <v>0</v>
      </c>
      <c r="CS20">
        <v>0</v>
      </c>
      <c r="CT20">
        <v>96935</v>
      </c>
      <c r="CU20">
        <v>3389</v>
      </c>
      <c r="CV20">
        <v>100324</v>
      </c>
      <c r="CW20">
        <v>0</v>
      </c>
      <c r="CX20">
        <v>602604</v>
      </c>
      <c r="CY20">
        <v>70039</v>
      </c>
      <c r="CZ20">
        <v>672643</v>
      </c>
      <c r="DA20">
        <v>0</v>
      </c>
      <c r="DB20">
        <v>0</v>
      </c>
      <c r="DC20">
        <v>584883</v>
      </c>
      <c r="DD20">
        <v>26186</v>
      </c>
      <c r="DE20">
        <v>611069</v>
      </c>
      <c r="DF20">
        <v>0</v>
      </c>
      <c r="DG20">
        <v>120264</v>
      </c>
      <c r="DH20">
        <v>3296</v>
      </c>
      <c r="DI20">
        <v>123560</v>
      </c>
      <c r="DJ20">
        <v>0</v>
      </c>
      <c r="DK20">
        <v>0</v>
      </c>
      <c r="DL20">
        <v>116657</v>
      </c>
      <c r="DM20">
        <v>1232</v>
      </c>
      <c r="DN20">
        <v>117889</v>
      </c>
      <c r="DO20">
        <v>0</v>
      </c>
      <c r="DP20">
        <v>19</v>
      </c>
      <c r="DQ20">
        <v>0</v>
      </c>
      <c r="DR20">
        <v>19</v>
      </c>
      <c r="DS20">
        <v>0</v>
      </c>
      <c r="DT20">
        <v>0</v>
      </c>
      <c r="DU20">
        <v>19</v>
      </c>
      <c r="DV20">
        <v>0</v>
      </c>
      <c r="DW20">
        <v>19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26719</v>
      </c>
      <c r="ER20">
        <v>7092</v>
      </c>
      <c r="ES20">
        <v>33811</v>
      </c>
      <c r="ET20">
        <v>0</v>
      </c>
      <c r="EU20">
        <v>0</v>
      </c>
      <c r="EV20">
        <v>24819</v>
      </c>
      <c r="EW20">
        <v>2194</v>
      </c>
      <c r="EX20">
        <v>27013</v>
      </c>
      <c r="EY20">
        <v>0</v>
      </c>
      <c r="EZ20">
        <v>38456</v>
      </c>
      <c r="FA20">
        <v>0</v>
      </c>
      <c r="FB20">
        <v>38456</v>
      </c>
      <c r="FC20">
        <v>0</v>
      </c>
      <c r="FD20">
        <v>0</v>
      </c>
      <c r="FE20">
        <v>38456</v>
      </c>
      <c r="FF20">
        <v>0</v>
      </c>
      <c r="FG20">
        <v>38456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</row>
    <row r="21" spans="1:256" ht="13.5">
      <c r="A21">
        <v>473138</v>
      </c>
      <c r="B21" t="s">
        <v>24</v>
      </c>
      <c r="C21">
        <v>553542</v>
      </c>
      <c r="D21">
        <v>50749</v>
      </c>
      <c r="E21">
        <v>604291</v>
      </c>
      <c r="F21">
        <v>0</v>
      </c>
      <c r="G21">
        <v>0</v>
      </c>
      <c r="H21">
        <v>539087</v>
      </c>
      <c r="I21">
        <v>21696</v>
      </c>
      <c r="J21">
        <v>560783</v>
      </c>
      <c r="K21">
        <v>0</v>
      </c>
      <c r="L21">
        <v>553542</v>
      </c>
      <c r="M21">
        <v>50749</v>
      </c>
      <c r="N21">
        <v>604291</v>
      </c>
      <c r="O21">
        <v>0</v>
      </c>
      <c r="P21">
        <v>0</v>
      </c>
      <c r="Q21">
        <v>539087</v>
      </c>
      <c r="R21">
        <v>21696</v>
      </c>
      <c r="S21">
        <v>560783</v>
      </c>
      <c r="T21">
        <v>0</v>
      </c>
      <c r="U21">
        <v>181575</v>
      </c>
      <c r="V21">
        <v>17105</v>
      </c>
      <c r="W21">
        <v>198680</v>
      </c>
      <c r="X21">
        <v>0</v>
      </c>
      <c r="Y21">
        <v>0</v>
      </c>
      <c r="Z21">
        <v>176443</v>
      </c>
      <c r="AA21">
        <v>10373</v>
      </c>
      <c r="AB21">
        <v>186816</v>
      </c>
      <c r="AC21">
        <v>0</v>
      </c>
      <c r="AD21">
        <v>6087</v>
      </c>
      <c r="AE21">
        <v>738</v>
      </c>
      <c r="AF21">
        <v>6825</v>
      </c>
      <c r="AG21">
        <v>0</v>
      </c>
      <c r="AH21">
        <v>0</v>
      </c>
      <c r="AI21">
        <v>5841</v>
      </c>
      <c r="AJ21">
        <v>384</v>
      </c>
      <c r="AK21">
        <v>6225</v>
      </c>
      <c r="AL21">
        <v>0</v>
      </c>
      <c r="AM21">
        <v>125818</v>
      </c>
      <c r="AN21">
        <v>12203</v>
      </c>
      <c r="AO21">
        <v>138021</v>
      </c>
      <c r="AP21">
        <v>0</v>
      </c>
      <c r="AQ21">
        <v>0</v>
      </c>
      <c r="AR21">
        <v>121112</v>
      </c>
      <c r="AS21">
        <v>6356</v>
      </c>
      <c r="AT21">
        <v>127468</v>
      </c>
      <c r="AU21">
        <v>0</v>
      </c>
      <c r="AV21">
        <v>2906</v>
      </c>
      <c r="AW21">
        <v>0</v>
      </c>
      <c r="AX21">
        <v>2906</v>
      </c>
      <c r="AY21">
        <v>0</v>
      </c>
      <c r="AZ21">
        <v>0</v>
      </c>
      <c r="BA21">
        <v>2906</v>
      </c>
      <c r="BB21">
        <v>0</v>
      </c>
      <c r="BC21">
        <v>2906</v>
      </c>
      <c r="BD21">
        <v>0</v>
      </c>
      <c r="BE21">
        <v>10718</v>
      </c>
      <c r="BF21">
        <v>666</v>
      </c>
      <c r="BG21">
        <v>11384</v>
      </c>
      <c r="BH21">
        <v>0</v>
      </c>
      <c r="BI21">
        <v>0</v>
      </c>
      <c r="BJ21">
        <v>10538</v>
      </c>
      <c r="BK21">
        <v>200</v>
      </c>
      <c r="BL21">
        <v>10738</v>
      </c>
      <c r="BM21">
        <v>0</v>
      </c>
      <c r="BN21">
        <v>38952</v>
      </c>
      <c r="BO21">
        <v>3498</v>
      </c>
      <c r="BP21">
        <v>42450</v>
      </c>
      <c r="BQ21">
        <v>0</v>
      </c>
      <c r="BR21">
        <v>0</v>
      </c>
      <c r="BS21">
        <v>38952</v>
      </c>
      <c r="BT21">
        <v>3433</v>
      </c>
      <c r="BU21">
        <v>42385</v>
      </c>
      <c r="BV21">
        <v>0</v>
      </c>
      <c r="BW21">
        <v>339837</v>
      </c>
      <c r="BX21">
        <v>31806</v>
      </c>
      <c r="BY21">
        <v>371643</v>
      </c>
      <c r="BZ21">
        <v>0</v>
      </c>
      <c r="CA21">
        <v>0</v>
      </c>
      <c r="CB21">
        <v>331049</v>
      </c>
      <c r="CC21">
        <v>10526</v>
      </c>
      <c r="CD21">
        <v>341575</v>
      </c>
      <c r="CE21">
        <v>0</v>
      </c>
      <c r="CF21">
        <v>162891</v>
      </c>
      <c r="CG21">
        <v>31806</v>
      </c>
      <c r="CH21">
        <v>194697</v>
      </c>
      <c r="CI21">
        <v>0</v>
      </c>
      <c r="CJ21">
        <v>0</v>
      </c>
      <c r="CK21">
        <v>154103</v>
      </c>
      <c r="CL21">
        <v>10526</v>
      </c>
      <c r="CM21">
        <v>164629</v>
      </c>
      <c r="CN21">
        <v>0</v>
      </c>
      <c r="CO21">
        <v>28309</v>
      </c>
      <c r="CP21">
        <v>3244</v>
      </c>
      <c r="CQ21">
        <v>31553</v>
      </c>
      <c r="CR21">
        <v>0</v>
      </c>
      <c r="CS21">
        <v>0</v>
      </c>
      <c r="CT21">
        <v>26514</v>
      </c>
      <c r="CU21">
        <v>1074</v>
      </c>
      <c r="CV21">
        <v>27588</v>
      </c>
      <c r="CW21">
        <v>0</v>
      </c>
      <c r="CX21">
        <v>109186</v>
      </c>
      <c r="CY21">
        <v>28120</v>
      </c>
      <c r="CZ21">
        <v>137306</v>
      </c>
      <c r="DA21">
        <v>0</v>
      </c>
      <c r="DB21">
        <v>0</v>
      </c>
      <c r="DC21">
        <v>102193</v>
      </c>
      <c r="DD21">
        <v>9306</v>
      </c>
      <c r="DE21">
        <v>111499</v>
      </c>
      <c r="DF21">
        <v>0</v>
      </c>
      <c r="DG21">
        <v>25396</v>
      </c>
      <c r="DH21">
        <v>442</v>
      </c>
      <c r="DI21">
        <v>25838</v>
      </c>
      <c r="DJ21">
        <v>0</v>
      </c>
      <c r="DK21">
        <v>0</v>
      </c>
      <c r="DL21">
        <v>25396</v>
      </c>
      <c r="DM21">
        <v>146</v>
      </c>
      <c r="DN21">
        <v>25542</v>
      </c>
      <c r="DO21">
        <v>0</v>
      </c>
      <c r="DP21">
        <v>176946</v>
      </c>
      <c r="DQ21">
        <v>0</v>
      </c>
      <c r="DR21">
        <v>176946</v>
      </c>
      <c r="DS21">
        <v>0</v>
      </c>
      <c r="DT21">
        <v>0</v>
      </c>
      <c r="DU21">
        <v>176946</v>
      </c>
      <c r="DV21">
        <v>0</v>
      </c>
      <c r="DW21">
        <v>176946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12931</v>
      </c>
      <c r="ER21">
        <v>1838</v>
      </c>
      <c r="ES21">
        <v>14769</v>
      </c>
      <c r="ET21">
        <v>0</v>
      </c>
      <c r="EU21">
        <v>0</v>
      </c>
      <c r="EV21">
        <v>12396</v>
      </c>
      <c r="EW21">
        <v>797</v>
      </c>
      <c r="EX21">
        <v>13193</v>
      </c>
      <c r="EY21">
        <v>0</v>
      </c>
      <c r="EZ21">
        <v>19199</v>
      </c>
      <c r="FA21">
        <v>0</v>
      </c>
      <c r="FB21">
        <v>19199</v>
      </c>
      <c r="FC21">
        <v>0</v>
      </c>
      <c r="FD21">
        <v>0</v>
      </c>
      <c r="FE21">
        <v>19199</v>
      </c>
      <c r="FF21">
        <v>0</v>
      </c>
      <c r="FG21">
        <v>19199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</row>
    <row r="22" spans="1:256" ht="13.5">
      <c r="A22">
        <v>473146</v>
      </c>
      <c r="B22" t="s">
        <v>25</v>
      </c>
      <c r="C22">
        <v>1169506</v>
      </c>
      <c r="D22">
        <v>234122</v>
      </c>
      <c r="E22">
        <v>1403628</v>
      </c>
      <c r="F22">
        <v>0</v>
      </c>
      <c r="G22">
        <v>0</v>
      </c>
      <c r="H22">
        <v>1124572</v>
      </c>
      <c r="I22">
        <v>67083</v>
      </c>
      <c r="J22">
        <v>1191655</v>
      </c>
      <c r="K22">
        <v>0</v>
      </c>
      <c r="L22">
        <v>1169506</v>
      </c>
      <c r="M22">
        <v>234122</v>
      </c>
      <c r="N22">
        <v>1403628</v>
      </c>
      <c r="O22">
        <v>0</v>
      </c>
      <c r="P22">
        <v>0</v>
      </c>
      <c r="Q22">
        <v>1124572</v>
      </c>
      <c r="R22">
        <v>67083</v>
      </c>
      <c r="S22">
        <v>1191655</v>
      </c>
      <c r="T22">
        <v>0</v>
      </c>
      <c r="U22">
        <v>317474</v>
      </c>
      <c r="V22">
        <v>40146</v>
      </c>
      <c r="W22">
        <v>357620</v>
      </c>
      <c r="X22">
        <v>0</v>
      </c>
      <c r="Y22">
        <v>0</v>
      </c>
      <c r="Z22">
        <v>304787</v>
      </c>
      <c r="AA22">
        <v>12708</v>
      </c>
      <c r="AB22">
        <v>317495</v>
      </c>
      <c r="AC22">
        <v>0</v>
      </c>
      <c r="AD22">
        <v>9721</v>
      </c>
      <c r="AE22">
        <v>3798</v>
      </c>
      <c r="AF22">
        <v>13519</v>
      </c>
      <c r="AG22">
        <v>0</v>
      </c>
      <c r="AH22">
        <v>0</v>
      </c>
      <c r="AI22">
        <v>8740</v>
      </c>
      <c r="AJ22">
        <v>1535</v>
      </c>
      <c r="AK22">
        <v>10275</v>
      </c>
      <c r="AL22">
        <v>0</v>
      </c>
      <c r="AM22">
        <v>266831</v>
      </c>
      <c r="AN22">
        <v>35798</v>
      </c>
      <c r="AO22">
        <v>302629</v>
      </c>
      <c r="AP22">
        <v>0</v>
      </c>
      <c r="AQ22">
        <v>0</v>
      </c>
      <c r="AR22">
        <v>255175</v>
      </c>
      <c r="AS22">
        <v>11123</v>
      </c>
      <c r="AT22">
        <v>266298</v>
      </c>
      <c r="AU22">
        <v>0</v>
      </c>
      <c r="AV22">
        <v>3417</v>
      </c>
      <c r="AW22">
        <v>0</v>
      </c>
      <c r="AX22">
        <v>3417</v>
      </c>
      <c r="AY22">
        <v>0</v>
      </c>
      <c r="AZ22">
        <v>0</v>
      </c>
      <c r="BA22">
        <v>3417</v>
      </c>
      <c r="BB22">
        <v>0</v>
      </c>
      <c r="BC22">
        <v>3417</v>
      </c>
      <c r="BD22">
        <v>0</v>
      </c>
      <c r="BE22">
        <v>14983</v>
      </c>
      <c r="BF22">
        <v>453</v>
      </c>
      <c r="BG22">
        <v>15436</v>
      </c>
      <c r="BH22">
        <v>0</v>
      </c>
      <c r="BI22">
        <v>0</v>
      </c>
      <c r="BJ22">
        <v>14934</v>
      </c>
      <c r="BK22">
        <v>50</v>
      </c>
      <c r="BL22">
        <v>14984</v>
      </c>
      <c r="BM22">
        <v>0</v>
      </c>
      <c r="BN22">
        <v>25939</v>
      </c>
      <c r="BO22">
        <v>97</v>
      </c>
      <c r="BP22">
        <v>26036</v>
      </c>
      <c r="BQ22">
        <v>0</v>
      </c>
      <c r="BR22">
        <v>0</v>
      </c>
      <c r="BS22">
        <v>25938</v>
      </c>
      <c r="BT22">
        <v>0</v>
      </c>
      <c r="BU22">
        <v>25938</v>
      </c>
      <c r="BV22">
        <v>0</v>
      </c>
      <c r="BW22">
        <v>779989</v>
      </c>
      <c r="BX22">
        <v>187422</v>
      </c>
      <c r="BY22">
        <v>967411</v>
      </c>
      <c r="BZ22">
        <v>0</v>
      </c>
      <c r="CA22">
        <v>0</v>
      </c>
      <c r="CB22">
        <v>749432</v>
      </c>
      <c r="CC22">
        <v>52399</v>
      </c>
      <c r="CD22">
        <v>801831</v>
      </c>
      <c r="CE22">
        <v>0</v>
      </c>
      <c r="CF22">
        <v>779810</v>
      </c>
      <c r="CG22">
        <v>187422</v>
      </c>
      <c r="CH22">
        <v>967232</v>
      </c>
      <c r="CI22">
        <v>0</v>
      </c>
      <c r="CJ22">
        <v>0</v>
      </c>
      <c r="CK22">
        <v>749253</v>
      </c>
      <c r="CL22">
        <v>52399</v>
      </c>
      <c r="CM22">
        <v>801652</v>
      </c>
      <c r="CN22">
        <v>0</v>
      </c>
      <c r="CO22">
        <v>117216</v>
      </c>
      <c r="CP22">
        <v>59975</v>
      </c>
      <c r="CQ22">
        <v>177191</v>
      </c>
      <c r="CR22">
        <v>0</v>
      </c>
      <c r="CS22">
        <v>0</v>
      </c>
      <c r="CT22">
        <v>112388</v>
      </c>
      <c r="CU22">
        <v>16767</v>
      </c>
      <c r="CV22">
        <v>129155</v>
      </c>
      <c r="CW22">
        <v>0</v>
      </c>
      <c r="CX22">
        <v>280627</v>
      </c>
      <c r="CY22">
        <v>119950</v>
      </c>
      <c r="CZ22">
        <v>400577</v>
      </c>
      <c r="DA22">
        <v>0</v>
      </c>
      <c r="DB22">
        <v>0</v>
      </c>
      <c r="DC22">
        <v>269730</v>
      </c>
      <c r="DD22">
        <v>33535</v>
      </c>
      <c r="DE22">
        <v>303265</v>
      </c>
      <c r="DF22">
        <v>0</v>
      </c>
      <c r="DG22">
        <v>381967</v>
      </c>
      <c r="DH22">
        <v>7497</v>
      </c>
      <c r="DI22">
        <v>389464</v>
      </c>
      <c r="DJ22">
        <v>0</v>
      </c>
      <c r="DK22">
        <v>0</v>
      </c>
      <c r="DL22">
        <v>367135</v>
      </c>
      <c r="DM22">
        <v>2097</v>
      </c>
      <c r="DN22">
        <v>369232</v>
      </c>
      <c r="DO22">
        <v>0</v>
      </c>
      <c r="DP22">
        <v>179</v>
      </c>
      <c r="DQ22">
        <v>0</v>
      </c>
      <c r="DR22">
        <v>179</v>
      </c>
      <c r="DS22">
        <v>0</v>
      </c>
      <c r="DT22">
        <v>0</v>
      </c>
      <c r="DU22">
        <v>179</v>
      </c>
      <c r="DV22">
        <v>0</v>
      </c>
      <c r="DW22">
        <v>179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25810</v>
      </c>
      <c r="ER22">
        <v>6554</v>
      </c>
      <c r="ES22">
        <v>32364</v>
      </c>
      <c r="ET22">
        <v>0</v>
      </c>
      <c r="EU22">
        <v>0</v>
      </c>
      <c r="EV22">
        <v>24120</v>
      </c>
      <c r="EW22">
        <v>1976</v>
      </c>
      <c r="EX22">
        <v>26096</v>
      </c>
      <c r="EY22">
        <v>0</v>
      </c>
      <c r="EZ22">
        <v>46233</v>
      </c>
      <c r="FA22">
        <v>0</v>
      </c>
      <c r="FB22">
        <v>46233</v>
      </c>
      <c r="FC22">
        <v>0</v>
      </c>
      <c r="FD22">
        <v>0</v>
      </c>
      <c r="FE22">
        <v>46233</v>
      </c>
      <c r="FF22">
        <v>0</v>
      </c>
      <c r="FG22">
        <v>46233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</row>
    <row r="23" spans="1:256" ht="13.5">
      <c r="A23">
        <v>473154</v>
      </c>
      <c r="B23" t="s">
        <v>26</v>
      </c>
      <c r="C23">
        <v>292636</v>
      </c>
      <c r="D23">
        <v>24111</v>
      </c>
      <c r="E23">
        <v>316747</v>
      </c>
      <c r="F23">
        <v>0</v>
      </c>
      <c r="G23">
        <v>0</v>
      </c>
      <c r="H23">
        <v>286844</v>
      </c>
      <c r="I23">
        <v>2867</v>
      </c>
      <c r="J23">
        <v>289711</v>
      </c>
      <c r="K23">
        <v>0</v>
      </c>
      <c r="L23">
        <v>292636</v>
      </c>
      <c r="M23">
        <v>24111</v>
      </c>
      <c r="N23">
        <v>316747</v>
      </c>
      <c r="O23">
        <v>0</v>
      </c>
      <c r="P23">
        <v>0</v>
      </c>
      <c r="Q23">
        <v>286844</v>
      </c>
      <c r="R23">
        <v>2867</v>
      </c>
      <c r="S23">
        <v>289711</v>
      </c>
      <c r="T23">
        <v>0</v>
      </c>
      <c r="U23">
        <v>99408</v>
      </c>
      <c r="V23">
        <v>3622</v>
      </c>
      <c r="W23">
        <v>103030</v>
      </c>
      <c r="X23">
        <v>0</v>
      </c>
      <c r="Y23">
        <v>0</v>
      </c>
      <c r="Z23">
        <v>98198</v>
      </c>
      <c r="AA23">
        <v>1491</v>
      </c>
      <c r="AB23">
        <v>99689</v>
      </c>
      <c r="AC23">
        <v>0</v>
      </c>
      <c r="AD23">
        <v>4057</v>
      </c>
      <c r="AE23">
        <v>327</v>
      </c>
      <c r="AF23">
        <v>4384</v>
      </c>
      <c r="AG23">
        <v>0</v>
      </c>
      <c r="AH23">
        <v>0</v>
      </c>
      <c r="AI23">
        <v>3961</v>
      </c>
      <c r="AJ23">
        <v>105</v>
      </c>
      <c r="AK23">
        <v>4066</v>
      </c>
      <c r="AL23">
        <v>0</v>
      </c>
      <c r="AM23">
        <v>82116</v>
      </c>
      <c r="AN23">
        <v>3295</v>
      </c>
      <c r="AO23">
        <v>85411</v>
      </c>
      <c r="AP23">
        <v>0</v>
      </c>
      <c r="AQ23">
        <v>0</v>
      </c>
      <c r="AR23">
        <v>81002</v>
      </c>
      <c r="AS23">
        <v>1386</v>
      </c>
      <c r="AT23">
        <v>82388</v>
      </c>
      <c r="AU23">
        <v>0</v>
      </c>
      <c r="AV23">
        <v>737</v>
      </c>
      <c r="AW23">
        <v>0</v>
      </c>
      <c r="AX23">
        <v>737</v>
      </c>
      <c r="AY23">
        <v>0</v>
      </c>
      <c r="AZ23">
        <v>0</v>
      </c>
      <c r="BA23">
        <v>737</v>
      </c>
      <c r="BB23">
        <v>0</v>
      </c>
      <c r="BC23">
        <v>737</v>
      </c>
      <c r="BD23">
        <v>0</v>
      </c>
      <c r="BE23">
        <v>7510</v>
      </c>
      <c r="BF23">
        <v>0</v>
      </c>
      <c r="BG23">
        <v>7510</v>
      </c>
      <c r="BH23">
        <v>0</v>
      </c>
      <c r="BI23">
        <v>0</v>
      </c>
      <c r="BJ23">
        <v>7510</v>
      </c>
      <c r="BK23">
        <v>0</v>
      </c>
      <c r="BL23">
        <v>7510</v>
      </c>
      <c r="BM23">
        <v>0</v>
      </c>
      <c r="BN23">
        <v>5725</v>
      </c>
      <c r="BO23">
        <v>0</v>
      </c>
      <c r="BP23">
        <v>5725</v>
      </c>
      <c r="BQ23">
        <v>0</v>
      </c>
      <c r="BR23">
        <v>0</v>
      </c>
      <c r="BS23">
        <v>5725</v>
      </c>
      <c r="BT23">
        <v>0</v>
      </c>
      <c r="BU23">
        <v>5725</v>
      </c>
      <c r="BV23">
        <v>0</v>
      </c>
      <c r="BW23">
        <v>152932</v>
      </c>
      <c r="BX23">
        <v>19095</v>
      </c>
      <c r="BY23">
        <v>172027</v>
      </c>
      <c r="BZ23">
        <v>0</v>
      </c>
      <c r="CA23">
        <v>0</v>
      </c>
      <c r="CB23">
        <v>148590</v>
      </c>
      <c r="CC23">
        <v>1302</v>
      </c>
      <c r="CD23">
        <v>149892</v>
      </c>
      <c r="CE23">
        <v>0</v>
      </c>
      <c r="CF23">
        <v>147514</v>
      </c>
      <c r="CG23">
        <v>19095</v>
      </c>
      <c r="CH23">
        <v>166609</v>
      </c>
      <c r="CI23">
        <v>0</v>
      </c>
      <c r="CJ23">
        <v>0</v>
      </c>
      <c r="CK23">
        <v>143172</v>
      </c>
      <c r="CL23">
        <v>1302</v>
      </c>
      <c r="CM23">
        <v>144474</v>
      </c>
      <c r="CN23">
        <v>0</v>
      </c>
      <c r="CO23">
        <v>32453</v>
      </c>
      <c r="CP23">
        <v>5175</v>
      </c>
      <c r="CQ23">
        <v>37628</v>
      </c>
      <c r="CR23">
        <v>0</v>
      </c>
      <c r="CS23">
        <v>0</v>
      </c>
      <c r="CT23">
        <v>31497</v>
      </c>
      <c r="CU23">
        <v>352</v>
      </c>
      <c r="CV23">
        <v>31849</v>
      </c>
      <c r="CW23">
        <v>0</v>
      </c>
      <c r="CX23">
        <v>87180</v>
      </c>
      <c r="CY23">
        <v>13920</v>
      </c>
      <c r="CZ23">
        <v>101100</v>
      </c>
      <c r="DA23">
        <v>0</v>
      </c>
      <c r="DB23">
        <v>0</v>
      </c>
      <c r="DC23">
        <v>84614</v>
      </c>
      <c r="DD23">
        <v>950</v>
      </c>
      <c r="DE23">
        <v>85564</v>
      </c>
      <c r="DF23">
        <v>0</v>
      </c>
      <c r="DG23">
        <v>27881</v>
      </c>
      <c r="DH23">
        <v>0</v>
      </c>
      <c r="DI23">
        <v>27881</v>
      </c>
      <c r="DJ23">
        <v>0</v>
      </c>
      <c r="DK23">
        <v>0</v>
      </c>
      <c r="DL23">
        <v>27061</v>
      </c>
      <c r="DM23">
        <v>0</v>
      </c>
      <c r="DN23">
        <v>27061</v>
      </c>
      <c r="DO23">
        <v>0</v>
      </c>
      <c r="DP23">
        <v>5418</v>
      </c>
      <c r="DQ23">
        <v>0</v>
      </c>
      <c r="DR23">
        <v>5418</v>
      </c>
      <c r="DS23">
        <v>0</v>
      </c>
      <c r="DT23">
        <v>0</v>
      </c>
      <c r="DU23">
        <v>5418</v>
      </c>
      <c r="DV23">
        <v>0</v>
      </c>
      <c r="DW23">
        <v>5418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15090</v>
      </c>
      <c r="ER23">
        <v>1394</v>
      </c>
      <c r="ES23">
        <v>16484</v>
      </c>
      <c r="ET23">
        <v>0</v>
      </c>
      <c r="EU23">
        <v>0</v>
      </c>
      <c r="EV23">
        <v>14850</v>
      </c>
      <c r="EW23">
        <v>74</v>
      </c>
      <c r="EX23">
        <v>14924</v>
      </c>
      <c r="EY23">
        <v>0</v>
      </c>
      <c r="EZ23">
        <v>24877</v>
      </c>
      <c r="FA23">
        <v>0</v>
      </c>
      <c r="FB23">
        <v>24877</v>
      </c>
      <c r="FC23">
        <v>0</v>
      </c>
      <c r="FD23">
        <v>0</v>
      </c>
      <c r="FE23">
        <v>24877</v>
      </c>
      <c r="FF23">
        <v>0</v>
      </c>
      <c r="FG23">
        <v>24877</v>
      </c>
      <c r="FH23">
        <v>0</v>
      </c>
      <c r="FI23">
        <v>329</v>
      </c>
      <c r="FJ23">
        <v>0</v>
      </c>
      <c r="FK23">
        <v>329</v>
      </c>
      <c r="FL23">
        <v>0</v>
      </c>
      <c r="FM23">
        <v>0</v>
      </c>
      <c r="FN23">
        <v>329</v>
      </c>
      <c r="FO23">
        <v>0</v>
      </c>
      <c r="FP23">
        <v>329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</row>
    <row r="24" spans="1:256" ht="13.5">
      <c r="A24">
        <v>473243</v>
      </c>
      <c r="B24" t="s">
        <v>27</v>
      </c>
      <c r="C24">
        <v>3108592</v>
      </c>
      <c r="D24">
        <v>366809</v>
      </c>
      <c r="E24">
        <v>3475401</v>
      </c>
      <c r="F24">
        <v>0</v>
      </c>
      <c r="G24">
        <v>0</v>
      </c>
      <c r="H24">
        <v>2966249</v>
      </c>
      <c r="I24">
        <v>93817</v>
      </c>
      <c r="J24">
        <v>3060066</v>
      </c>
      <c r="K24">
        <v>0</v>
      </c>
      <c r="L24">
        <v>3108592</v>
      </c>
      <c r="M24">
        <v>366809</v>
      </c>
      <c r="N24">
        <v>3475401</v>
      </c>
      <c r="O24">
        <v>0</v>
      </c>
      <c r="P24">
        <v>0</v>
      </c>
      <c r="Q24">
        <v>2966249</v>
      </c>
      <c r="R24">
        <v>93817</v>
      </c>
      <c r="S24">
        <v>3060066</v>
      </c>
      <c r="T24">
        <v>0</v>
      </c>
      <c r="U24">
        <v>1234390</v>
      </c>
      <c r="V24">
        <v>99364</v>
      </c>
      <c r="W24">
        <v>1333754</v>
      </c>
      <c r="X24">
        <v>0</v>
      </c>
      <c r="Y24">
        <v>0</v>
      </c>
      <c r="Z24">
        <v>1187536</v>
      </c>
      <c r="AA24">
        <v>26108</v>
      </c>
      <c r="AB24">
        <v>1213644</v>
      </c>
      <c r="AC24">
        <v>0</v>
      </c>
      <c r="AD24">
        <v>43014</v>
      </c>
      <c r="AE24">
        <v>3672</v>
      </c>
      <c r="AF24">
        <v>46686</v>
      </c>
      <c r="AG24">
        <v>0</v>
      </c>
      <c r="AH24">
        <v>0</v>
      </c>
      <c r="AI24">
        <v>41761</v>
      </c>
      <c r="AJ24">
        <v>969</v>
      </c>
      <c r="AK24">
        <v>42730</v>
      </c>
      <c r="AL24">
        <v>0</v>
      </c>
      <c r="AM24">
        <v>1102275</v>
      </c>
      <c r="AN24">
        <v>92967</v>
      </c>
      <c r="AO24">
        <v>1195242</v>
      </c>
      <c r="AP24">
        <v>0</v>
      </c>
      <c r="AQ24">
        <v>0</v>
      </c>
      <c r="AR24">
        <v>1057213</v>
      </c>
      <c r="AS24">
        <v>24518</v>
      </c>
      <c r="AT24">
        <v>1081731</v>
      </c>
      <c r="AU24">
        <v>0</v>
      </c>
      <c r="AV24">
        <v>31758</v>
      </c>
      <c r="AW24">
        <v>0</v>
      </c>
      <c r="AX24">
        <v>31758</v>
      </c>
      <c r="AY24">
        <v>0</v>
      </c>
      <c r="AZ24">
        <v>0</v>
      </c>
      <c r="BA24">
        <v>31758</v>
      </c>
      <c r="BB24">
        <v>0</v>
      </c>
      <c r="BC24">
        <v>31758</v>
      </c>
      <c r="BD24">
        <v>0</v>
      </c>
      <c r="BE24">
        <v>37600</v>
      </c>
      <c r="BF24">
        <v>2556</v>
      </c>
      <c r="BG24">
        <v>40156</v>
      </c>
      <c r="BH24">
        <v>0</v>
      </c>
      <c r="BI24">
        <v>0</v>
      </c>
      <c r="BJ24">
        <v>37095</v>
      </c>
      <c r="BK24">
        <v>518</v>
      </c>
      <c r="BL24">
        <v>37613</v>
      </c>
      <c r="BM24">
        <v>0</v>
      </c>
      <c r="BN24">
        <v>51501</v>
      </c>
      <c r="BO24">
        <v>169</v>
      </c>
      <c r="BP24">
        <v>51670</v>
      </c>
      <c r="BQ24">
        <v>0</v>
      </c>
      <c r="BR24">
        <v>0</v>
      </c>
      <c r="BS24">
        <v>51467</v>
      </c>
      <c r="BT24">
        <v>103</v>
      </c>
      <c r="BU24">
        <v>51570</v>
      </c>
      <c r="BV24">
        <v>0</v>
      </c>
      <c r="BW24">
        <v>1624576</v>
      </c>
      <c r="BX24">
        <v>255031</v>
      </c>
      <c r="BY24">
        <v>1879607</v>
      </c>
      <c r="BZ24">
        <v>0</v>
      </c>
      <c r="CA24">
        <v>0</v>
      </c>
      <c r="CB24">
        <v>1534102</v>
      </c>
      <c r="CC24">
        <v>64182</v>
      </c>
      <c r="CD24">
        <v>1598284</v>
      </c>
      <c r="CE24">
        <v>0</v>
      </c>
      <c r="CF24">
        <v>1616394</v>
      </c>
      <c r="CG24">
        <v>255031</v>
      </c>
      <c r="CH24">
        <v>1871425</v>
      </c>
      <c r="CI24">
        <v>0</v>
      </c>
      <c r="CJ24">
        <v>0</v>
      </c>
      <c r="CK24">
        <v>1525920</v>
      </c>
      <c r="CL24">
        <v>64182</v>
      </c>
      <c r="CM24">
        <v>1590102</v>
      </c>
      <c r="CN24">
        <v>0</v>
      </c>
      <c r="CO24">
        <v>494412</v>
      </c>
      <c r="CP24">
        <v>82675</v>
      </c>
      <c r="CQ24">
        <v>577087</v>
      </c>
      <c r="CR24">
        <v>0</v>
      </c>
      <c r="CS24">
        <v>0</v>
      </c>
      <c r="CT24">
        <v>464793</v>
      </c>
      <c r="CU24">
        <v>20142</v>
      </c>
      <c r="CV24">
        <v>484935</v>
      </c>
      <c r="CW24">
        <v>0</v>
      </c>
      <c r="CX24">
        <v>1008361</v>
      </c>
      <c r="CY24">
        <v>168618</v>
      </c>
      <c r="CZ24">
        <v>1176979</v>
      </c>
      <c r="DA24">
        <v>0</v>
      </c>
      <c r="DB24">
        <v>0</v>
      </c>
      <c r="DC24">
        <v>947952</v>
      </c>
      <c r="DD24">
        <v>41080</v>
      </c>
      <c r="DE24">
        <v>989032</v>
      </c>
      <c r="DF24">
        <v>0</v>
      </c>
      <c r="DG24">
        <v>113621</v>
      </c>
      <c r="DH24">
        <v>3738</v>
      </c>
      <c r="DI24">
        <v>117359</v>
      </c>
      <c r="DJ24">
        <v>0</v>
      </c>
      <c r="DK24">
        <v>0</v>
      </c>
      <c r="DL24">
        <v>113175</v>
      </c>
      <c r="DM24">
        <v>2960</v>
      </c>
      <c r="DN24">
        <v>116135</v>
      </c>
      <c r="DO24">
        <v>0</v>
      </c>
      <c r="DP24">
        <v>8182</v>
      </c>
      <c r="DQ24">
        <v>0</v>
      </c>
      <c r="DR24">
        <v>8182</v>
      </c>
      <c r="DS24">
        <v>0</v>
      </c>
      <c r="DT24">
        <v>0</v>
      </c>
      <c r="DU24">
        <v>8182</v>
      </c>
      <c r="DV24">
        <v>0</v>
      </c>
      <c r="DW24">
        <v>8182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96885</v>
      </c>
      <c r="ER24">
        <v>12414</v>
      </c>
      <c r="ES24">
        <v>109299</v>
      </c>
      <c r="ET24">
        <v>0</v>
      </c>
      <c r="EU24">
        <v>0</v>
      </c>
      <c r="EV24">
        <v>91870</v>
      </c>
      <c r="EW24">
        <v>3527</v>
      </c>
      <c r="EX24">
        <v>95397</v>
      </c>
      <c r="EY24">
        <v>0</v>
      </c>
      <c r="EZ24">
        <v>152725</v>
      </c>
      <c r="FA24">
        <v>0</v>
      </c>
      <c r="FB24">
        <v>152725</v>
      </c>
      <c r="FC24">
        <v>0</v>
      </c>
      <c r="FD24">
        <v>0</v>
      </c>
      <c r="FE24">
        <v>152725</v>
      </c>
      <c r="FF24">
        <v>0</v>
      </c>
      <c r="FG24">
        <v>152725</v>
      </c>
      <c r="FH24">
        <v>0</v>
      </c>
      <c r="FI24">
        <v>16</v>
      </c>
      <c r="FJ24">
        <v>0</v>
      </c>
      <c r="FK24">
        <v>16</v>
      </c>
      <c r="FL24">
        <v>0</v>
      </c>
      <c r="FM24">
        <v>0</v>
      </c>
      <c r="FN24">
        <v>16</v>
      </c>
      <c r="FO24">
        <v>0</v>
      </c>
      <c r="FP24">
        <v>16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</row>
    <row r="25" spans="1:256" ht="13.5">
      <c r="A25">
        <v>473251</v>
      </c>
      <c r="B25" t="s">
        <v>28</v>
      </c>
      <c r="C25">
        <v>1751150</v>
      </c>
      <c r="D25">
        <v>162653</v>
      </c>
      <c r="E25">
        <v>1913803</v>
      </c>
      <c r="F25">
        <v>0</v>
      </c>
      <c r="G25">
        <v>0</v>
      </c>
      <c r="H25">
        <v>1694321</v>
      </c>
      <c r="I25">
        <v>46532</v>
      </c>
      <c r="J25">
        <v>1740853</v>
      </c>
      <c r="K25">
        <v>0</v>
      </c>
      <c r="L25">
        <v>1751150</v>
      </c>
      <c r="M25">
        <v>162653</v>
      </c>
      <c r="N25">
        <v>1913803</v>
      </c>
      <c r="O25">
        <v>0</v>
      </c>
      <c r="P25">
        <v>0</v>
      </c>
      <c r="Q25">
        <v>1694321</v>
      </c>
      <c r="R25">
        <v>46532</v>
      </c>
      <c r="S25">
        <v>1740853</v>
      </c>
      <c r="T25">
        <v>0</v>
      </c>
      <c r="U25">
        <v>580018</v>
      </c>
      <c r="V25">
        <v>71071</v>
      </c>
      <c r="W25">
        <v>651089</v>
      </c>
      <c r="X25">
        <v>0</v>
      </c>
      <c r="Y25">
        <v>0</v>
      </c>
      <c r="Z25">
        <v>559798</v>
      </c>
      <c r="AA25">
        <v>16079</v>
      </c>
      <c r="AB25">
        <v>575877</v>
      </c>
      <c r="AC25">
        <v>0</v>
      </c>
      <c r="AD25">
        <v>13548</v>
      </c>
      <c r="AE25">
        <v>1815</v>
      </c>
      <c r="AF25">
        <v>15363</v>
      </c>
      <c r="AG25">
        <v>0</v>
      </c>
      <c r="AH25">
        <v>0</v>
      </c>
      <c r="AI25">
        <v>13039</v>
      </c>
      <c r="AJ25">
        <v>408</v>
      </c>
      <c r="AK25">
        <v>13447</v>
      </c>
      <c r="AL25">
        <v>0</v>
      </c>
      <c r="AM25">
        <v>513280</v>
      </c>
      <c r="AN25">
        <v>68778</v>
      </c>
      <c r="AO25">
        <v>582058</v>
      </c>
      <c r="AP25">
        <v>0</v>
      </c>
      <c r="AQ25">
        <v>0</v>
      </c>
      <c r="AR25">
        <v>494020</v>
      </c>
      <c r="AS25">
        <v>15471</v>
      </c>
      <c r="AT25">
        <v>509491</v>
      </c>
      <c r="AU25">
        <v>0</v>
      </c>
      <c r="AV25">
        <v>3395</v>
      </c>
      <c r="AW25">
        <v>0</v>
      </c>
      <c r="AX25">
        <v>3395</v>
      </c>
      <c r="AY25">
        <v>0</v>
      </c>
      <c r="AZ25">
        <v>0</v>
      </c>
      <c r="BA25">
        <v>3395</v>
      </c>
      <c r="BB25">
        <v>0</v>
      </c>
      <c r="BC25">
        <v>3395</v>
      </c>
      <c r="BD25">
        <v>0</v>
      </c>
      <c r="BE25">
        <v>25957</v>
      </c>
      <c r="BF25">
        <v>350</v>
      </c>
      <c r="BG25">
        <v>26307</v>
      </c>
      <c r="BH25">
        <v>0</v>
      </c>
      <c r="BI25">
        <v>0</v>
      </c>
      <c r="BJ25">
        <v>25682</v>
      </c>
      <c r="BK25">
        <v>200</v>
      </c>
      <c r="BL25">
        <v>25882</v>
      </c>
      <c r="BM25">
        <v>0</v>
      </c>
      <c r="BN25">
        <v>27233</v>
      </c>
      <c r="BO25">
        <v>128</v>
      </c>
      <c r="BP25">
        <v>27361</v>
      </c>
      <c r="BQ25">
        <v>0</v>
      </c>
      <c r="BR25">
        <v>0</v>
      </c>
      <c r="BS25">
        <v>27057</v>
      </c>
      <c r="BT25">
        <v>0</v>
      </c>
      <c r="BU25">
        <v>27057</v>
      </c>
      <c r="BV25">
        <v>0</v>
      </c>
      <c r="BW25">
        <v>1062242</v>
      </c>
      <c r="BX25">
        <v>84114</v>
      </c>
      <c r="BY25">
        <v>1146356</v>
      </c>
      <c r="BZ25">
        <v>0</v>
      </c>
      <c r="CA25">
        <v>0</v>
      </c>
      <c r="CB25">
        <v>1028272</v>
      </c>
      <c r="CC25">
        <v>28719</v>
      </c>
      <c r="CD25">
        <v>1056991</v>
      </c>
      <c r="CE25">
        <v>0</v>
      </c>
      <c r="CF25">
        <v>1055648</v>
      </c>
      <c r="CG25">
        <v>84114</v>
      </c>
      <c r="CH25">
        <v>1139762</v>
      </c>
      <c r="CI25">
        <v>0</v>
      </c>
      <c r="CJ25">
        <v>0</v>
      </c>
      <c r="CK25">
        <v>1021678</v>
      </c>
      <c r="CL25">
        <v>28719</v>
      </c>
      <c r="CM25">
        <v>1050397</v>
      </c>
      <c r="CN25">
        <v>0</v>
      </c>
      <c r="CO25">
        <v>738735</v>
      </c>
      <c r="CP25">
        <v>58863</v>
      </c>
      <c r="CQ25">
        <v>797598</v>
      </c>
      <c r="CR25">
        <v>0</v>
      </c>
      <c r="CS25">
        <v>0</v>
      </c>
      <c r="CT25">
        <v>714963</v>
      </c>
      <c r="CU25">
        <v>20097</v>
      </c>
      <c r="CV25">
        <v>735060</v>
      </c>
      <c r="CW25">
        <v>0</v>
      </c>
      <c r="CX25">
        <v>270649</v>
      </c>
      <c r="CY25">
        <v>21565</v>
      </c>
      <c r="CZ25">
        <v>292214</v>
      </c>
      <c r="DA25">
        <v>0</v>
      </c>
      <c r="DB25">
        <v>0</v>
      </c>
      <c r="DC25">
        <v>261939</v>
      </c>
      <c r="DD25">
        <v>7363</v>
      </c>
      <c r="DE25">
        <v>269302</v>
      </c>
      <c r="DF25">
        <v>0</v>
      </c>
      <c r="DG25">
        <v>46264</v>
      </c>
      <c r="DH25">
        <v>3686</v>
      </c>
      <c r="DI25">
        <v>49950</v>
      </c>
      <c r="DJ25">
        <v>0</v>
      </c>
      <c r="DK25">
        <v>0</v>
      </c>
      <c r="DL25">
        <v>44776</v>
      </c>
      <c r="DM25">
        <v>1259</v>
      </c>
      <c r="DN25">
        <v>46035</v>
      </c>
      <c r="DO25">
        <v>0</v>
      </c>
      <c r="DP25">
        <v>6594</v>
      </c>
      <c r="DQ25">
        <v>0</v>
      </c>
      <c r="DR25">
        <v>6594</v>
      </c>
      <c r="DS25">
        <v>0</v>
      </c>
      <c r="DT25">
        <v>0</v>
      </c>
      <c r="DU25">
        <v>6594</v>
      </c>
      <c r="DV25">
        <v>0</v>
      </c>
      <c r="DW25">
        <v>6594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30633</v>
      </c>
      <c r="ER25">
        <v>7468</v>
      </c>
      <c r="ES25">
        <v>38101</v>
      </c>
      <c r="ET25">
        <v>0</v>
      </c>
      <c r="EU25">
        <v>0</v>
      </c>
      <c r="EV25">
        <v>27994</v>
      </c>
      <c r="EW25">
        <v>1734</v>
      </c>
      <c r="EX25">
        <v>29728</v>
      </c>
      <c r="EY25">
        <v>0</v>
      </c>
      <c r="EZ25">
        <v>78257</v>
      </c>
      <c r="FA25">
        <v>0</v>
      </c>
      <c r="FB25">
        <v>78257</v>
      </c>
      <c r="FC25">
        <v>0</v>
      </c>
      <c r="FD25">
        <v>0</v>
      </c>
      <c r="FE25">
        <v>78257</v>
      </c>
      <c r="FF25">
        <v>0</v>
      </c>
      <c r="FG25">
        <v>78257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</row>
    <row r="26" spans="1:256" ht="13.5">
      <c r="A26">
        <v>473260</v>
      </c>
      <c r="B26" t="s">
        <v>29</v>
      </c>
      <c r="C26">
        <v>3631616</v>
      </c>
      <c r="D26">
        <v>423986</v>
      </c>
      <c r="E26">
        <v>4055602</v>
      </c>
      <c r="F26">
        <v>0</v>
      </c>
      <c r="G26">
        <v>0</v>
      </c>
      <c r="H26">
        <v>3490811</v>
      </c>
      <c r="I26">
        <v>109792</v>
      </c>
      <c r="J26">
        <v>3600603</v>
      </c>
      <c r="K26">
        <v>0</v>
      </c>
      <c r="L26">
        <v>3631616</v>
      </c>
      <c r="M26">
        <v>423986</v>
      </c>
      <c r="N26">
        <v>4055602</v>
      </c>
      <c r="O26">
        <v>0</v>
      </c>
      <c r="P26">
        <v>0</v>
      </c>
      <c r="Q26">
        <v>3490811</v>
      </c>
      <c r="R26">
        <v>109792</v>
      </c>
      <c r="S26">
        <v>3600603</v>
      </c>
      <c r="T26">
        <v>0</v>
      </c>
      <c r="U26">
        <v>1324599</v>
      </c>
      <c r="V26">
        <v>116326</v>
      </c>
      <c r="W26">
        <v>1440925</v>
      </c>
      <c r="X26">
        <v>0</v>
      </c>
      <c r="Y26">
        <v>0</v>
      </c>
      <c r="Z26">
        <v>1277838</v>
      </c>
      <c r="AA26">
        <v>28696</v>
      </c>
      <c r="AB26">
        <v>1306534</v>
      </c>
      <c r="AC26">
        <v>0</v>
      </c>
      <c r="AD26">
        <v>30793</v>
      </c>
      <c r="AE26">
        <v>2975</v>
      </c>
      <c r="AF26">
        <v>33768</v>
      </c>
      <c r="AG26">
        <v>0</v>
      </c>
      <c r="AH26">
        <v>0</v>
      </c>
      <c r="AI26">
        <v>29611</v>
      </c>
      <c r="AJ26">
        <v>736</v>
      </c>
      <c r="AK26">
        <v>30347</v>
      </c>
      <c r="AL26">
        <v>0</v>
      </c>
      <c r="AM26">
        <v>1115832</v>
      </c>
      <c r="AN26">
        <v>108644</v>
      </c>
      <c r="AO26">
        <v>1224476</v>
      </c>
      <c r="AP26">
        <v>0</v>
      </c>
      <c r="AQ26">
        <v>0</v>
      </c>
      <c r="AR26">
        <v>1071166</v>
      </c>
      <c r="AS26">
        <v>26885</v>
      </c>
      <c r="AT26">
        <v>1098051</v>
      </c>
      <c r="AU26">
        <v>0</v>
      </c>
      <c r="AV26">
        <v>13838</v>
      </c>
      <c r="AW26">
        <v>0</v>
      </c>
      <c r="AX26">
        <v>13838</v>
      </c>
      <c r="AY26">
        <v>0</v>
      </c>
      <c r="AZ26">
        <v>0</v>
      </c>
      <c r="BA26">
        <v>13838</v>
      </c>
      <c r="BB26">
        <v>0</v>
      </c>
      <c r="BC26">
        <v>13838</v>
      </c>
      <c r="BD26">
        <v>0</v>
      </c>
      <c r="BE26">
        <v>80426</v>
      </c>
      <c r="BF26">
        <v>4429</v>
      </c>
      <c r="BG26">
        <v>84855</v>
      </c>
      <c r="BH26">
        <v>0</v>
      </c>
      <c r="BI26">
        <v>0</v>
      </c>
      <c r="BJ26">
        <v>79603</v>
      </c>
      <c r="BK26">
        <v>986</v>
      </c>
      <c r="BL26">
        <v>80589</v>
      </c>
      <c r="BM26">
        <v>0</v>
      </c>
      <c r="BN26">
        <v>97548</v>
      </c>
      <c r="BO26">
        <v>278</v>
      </c>
      <c r="BP26">
        <v>97826</v>
      </c>
      <c r="BQ26">
        <v>0</v>
      </c>
      <c r="BR26">
        <v>0</v>
      </c>
      <c r="BS26">
        <v>97458</v>
      </c>
      <c r="BT26">
        <v>89</v>
      </c>
      <c r="BU26">
        <v>97547</v>
      </c>
      <c r="BV26">
        <v>0</v>
      </c>
      <c r="BW26">
        <v>2129405</v>
      </c>
      <c r="BX26">
        <v>296823</v>
      </c>
      <c r="BY26">
        <v>2426228</v>
      </c>
      <c r="BZ26">
        <v>0</v>
      </c>
      <c r="CA26">
        <v>0</v>
      </c>
      <c r="CB26">
        <v>2039602</v>
      </c>
      <c r="CC26">
        <v>77549</v>
      </c>
      <c r="CD26">
        <v>2117151</v>
      </c>
      <c r="CE26">
        <v>0</v>
      </c>
      <c r="CF26">
        <v>2079961</v>
      </c>
      <c r="CG26">
        <v>296823</v>
      </c>
      <c r="CH26">
        <v>2376784</v>
      </c>
      <c r="CI26">
        <v>0</v>
      </c>
      <c r="CJ26">
        <v>0</v>
      </c>
      <c r="CK26">
        <v>1990158</v>
      </c>
      <c r="CL26">
        <v>77549</v>
      </c>
      <c r="CM26">
        <v>2067707</v>
      </c>
      <c r="CN26">
        <v>0</v>
      </c>
      <c r="CO26">
        <v>1092954</v>
      </c>
      <c r="CP26">
        <v>157137</v>
      </c>
      <c r="CQ26">
        <v>1250091</v>
      </c>
      <c r="CR26">
        <v>0</v>
      </c>
      <c r="CS26">
        <v>0</v>
      </c>
      <c r="CT26">
        <v>1045766</v>
      </c>
      <c r="CU26">
        <v>41054</v>
      </c>
      <c r="CV26">
        <v>1086820</v>
      </c>
      <c r="CW26">
        <v>0</v>
      </c>
      <c r="CX26">
        <v>865674</v>
      </c>
      <c r="CY26">
        <v>124632</v>
      </c>
      <c r="CZ26">
        <v>990306</v>
      </c>
      <c r="DA26">
        <v>0</v>
      </c>
      <c r="DB26">
        <v>0</v>
      </c>
      <c r="DC26">
        <v>828298</v>
      </c>
      <c r="DD26">
        <v>32562</v>
      </c>
      <c r="DE26">
        <v>860860</v>
      </c>
      <c r="DF26">
        <v>0</v>
      </c>
      <c r="DG26">
        <v>121333</v>
      </c>
      <c r="DH26">
        <v>15054</v>
      </c>
      <c r="DI26">
        <v>136387</v>
      </c>
      <c r="DJ26">
        <v>0</v>
      </c>
      <c r="DK26">
        <v>0</v>
      </c>
      <c r="DL26">
        <v>116094</v>
      </c>
      <c r="DM26">
        <v>3933</v>
      </c>
      <c r="DN26">
        <v>120027</v>
      </c>
      <c r="DO26">
        <v>0</v>
      </c>
      <c r="DP26">
        <v>49444</v>
      </c>
      <c r="DQ26">
        <v>0</v>
      </c>
      <c r="DR26">
        <v>49444</v>
      </c>
      <c r="DS26">
        <v>0</v>
      </c>
      <c r="DT26">
        <v>0</v>
      </c>
      <c r="DU26">
        <v>49444</v>
      </c>
      <c r="DV26">
        <v>0</v>
      </c>
      <c r="DW26">
        <v>49444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65499</v>
      </c>
      <c r="ER26">
        <v>10837</v>
      </c>
      <c r="ES26">
        <v>76336</v>
      </c>
      <c r="ET26">
        <v>0</v>
      </c>
      <c r="EU26">
        <v>0</v>
      </c>
      <c r="EV26">
        <v>61258</v>
      </c>
      <c r="EW26">
        <v>3547</v>
      </c>
      <c r="EX26">
        <v>64805</v>
      </c>
      <c r="EY26">
        <v>0</v>
      </c>
      <c r="EZ26">
        <v>112113</v>
      </c>
      <c r="FA26">
        <v>0</v>
      </c>
      <c r="FB26">
        <v>112113</v>
      </c>
      <c r="FC26">
        <v>0</v>
      </c>
      <c r="FD26">
        <v>0</v>
      </c>
      <c r="FE26">
        <v>112113</v>
      </c>
      <c r="FF26">
        <v>0</v>
      </c>
      <c r="FG26">
        <v>112113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20938</v>
      </c>
      <c r="HL26">
        <v>0</v>
      </c>
      <c r="HM26">
        <v>20938</v>
      </c>
      <c r="HN26">
        <v>0</v>
      </c>
      <c r="HO26">
        <v>0</v>
      </c>
      <c r="HP26">
        <v>20938</v>
      </c>
      <c r="HQ26">
        <v>0</v>
      </c>
      <c r="HR26">
        <v>20938</v>
      </c>
      <c r="HS26">
        <v>0</v>
      </c>
      <c r="HT26">
        <v>20938</v>
      </c>
      <c r="HU26">
        <v>0</v>
      </c>
      <c r="HV26">
        <v>20938</v>
      </c>
      <c r="HW26">
        <v>0</v>
      </c>
      <c r="HX26">
        <v>0</v>
      </c>
      <c r="HY26">
        <v>20938</v>
      </c>
      <c r="HZ26">
        <v>0</v>
      </c>
      <c r="IA26">
        <v>20938</v>
      </c>
      <c r="IB26">
        <v>0</v>
      </c>
      <c r="IC26">
        <v>20938</v>
      </c>
      <c r="ID26">
        <v>0</v>
      </c>
      <c r="IE26">
        <v>20938</v>
      </c>
      <c r="IF26">
        <v>0</v>
      </c>
      <c r="IG26">
        <v>0</v>
      </c>
      <c r="IH26">
        <v>20938</v>
      </c>
      <c r="II26">
        <v>0</v>
      </c>
      <c r="IJ26">
        <v>20938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</row>
    <row r="27" spans="1:256" ht="13.5">
      <c r="A27">
        <v>473278</v>
      </c>
      <c r="B27" t="s">
        <v>30</v>
      </c>
      <c r="C27">
        <v>1595089</v>
      </c>
      <c r="D27">
        <v>221153</v>
      </c>
      <c r="E27">
        <v>1816242</v>
      </c>
      <c r="F27">
        <v>0</v>
      </c>
      <c r="G27">
        <v>0</v>
      </c>
      <c r="H27">
        <v>1535354</v>
      </c>
      <c r="I27">
        <v>47837</v>
      </c>
      <c r="J27">
        <v>1583191</v>
      </c>
      <c r="K27">
        <v>0</v>
      </c>
      <c r="L27">
        <v>1595089</v>
      </c>
      <c r="M27">
        <v>221153</v>
      </c>
      <c r="N27">
        <v>1816242</v>
      </c>
      <c r="O27">
        <v>0</v>
      </c>
      <c r="P27">
        <v>0</v>
      </c>
      <c r="Q27">
        <v>1535354</v>
      </c>
      <c r="R27">
        <v>47837</v>
      </c>
      <c r="S27">
        <v>1583191</v>
      </c>
      <c r="T27">
        <v>0</v>
      </c>
      <c r="U27">
        <v>595128</v>
      </c>
      <c r="V27">
        <v>81091</v>
      </c>
      <c r="W27">
        <v>676219</v>
      </c>
      <c r="X27">
        <v>0</v>
      </c>
      <c r="Y27">
        <v>0</v>
      </c>
      <c r="Z27">
        <v>572166</v>
      </c>
      <c r="AA27">
        <v>15440</v>
      </c>
      <c r="AB27">
        <v>587606</v>
      </c>
      <c r="AC27">
        <v>0</v>
      </c>
      <c r="AD27">
        <v>15010</v>
      </c>
      <c r="AE27">
        <v>2418</v>
      </c>
      <c r="AF27">
        <v>17428</v>
      </c>
      <c r="AG27">
        <v>0</v>
      </c>
      <c r="AH27">
        <v>0</v>
      </c>
      <c r="AI27">
        <v>14417</v>
      </c>
      <c r="AJ27">
        <v>472</v>
      </c>
      <c r="AK27">
        <v>14889</v>
      </c>
      <c r="AL27">
        <v>0</v>
      </c>
      <c r="AM27">
        <v>540937</v>
      </c>
      <c r="AN27">
        <v>75567</v>
      </c>
      <c r="AO27">
        <v>616504</v>
      </c>
      <c r="AP27">
        <v>0</v>
      </c>
      <c r="AQ27">
        <v>0</v>
      </c>
      <c r="AR27">
        <v>519560</v>
      </c>
      <c r="AS27">
        <v>14799</v>
      </c>
      <c r="AT27">
        <v>534359</v>
      </c>
      <c r="AU27">
        <v>0</v>
      </c>
      <c r="AV27">
        <v>6977</v>
      </c>
      <c r="AW27">
        <v>0</v>
      </c>
      <c r="AX27">
        <v>6977</v>
      </c>
      <c r="AY27">
        <v>0</v>
      </c>
      <c r="AZ27">
        <v>0</v>
      </c>
      <c r="BA27">
        <v>6977</v>
      </c>
      <c r="BB27">
        <v>0</v>
      </c>
      <c r="BC27">
        <v>6977</v>
      </c>
      <c r="BD27">
        <v>0</v>
      </c>
      <c r="BE27">
        <v>18631</v>
      </c>
      <c r="BF27">
        <v>2475</v>
      </c>
      <c r="BG27">
        <v>21106</v>
      </c>
      <c r="BH27">
        <v>0</v>
      </c>
      <c r="BI27">
        <v>0</v>
      </c>
      <c r="BJ27">
        <v>17906</v>
      </c>
      <c r="BK27">
        <v>169</v>
      </c>
      <c r="BL27">
        <v>18075</v>
      </c>
      <c r="BM27">
        <v>0</v>
      </c>
      <c r="BN27">
        <v>20550</v>
      </c>
      <c r="BO27">
        <v>631</v>
      </c>
      <c r="BP27">
        <v>21181</v>
      </c>
      <c r="BQ27">
        <v>0</v>
      </c>
      <c r="BR27">
        <v>0</v>
      </c>
      <c r="BS27">
        <v>20283</v>
      </c>
      <c r="BT27">
        <v>0</v>
      </c>
      <c r="BU27">
        <v>20283</v>
      </c>
      <c r="BV27">
        <v>0</v>
      </c>
      <c r="BW27">
        <v>817479</v>
      </c>
      <c r="BX27">
        <v>133994</v>
      </c>
      <c r="BY27">
        <v>951473</v>
      </c>
      <c r="BZ27">
        <v>0</v>
      </c>
      <c r="CA27">
        <v>0</v>
      </c>
      <c r="CB27">
        <v>782553</v>
      </c>
      <c r="CC27">
        <v>30914</v>
      </c>
      <c r="CD27">
        <v>813467</v>
      </c>
      <c r="CE27">
        <v>0</v>
      </c>
      <c r="CF27">
        <v>810099</v>
      </c>
      <c r="CG27">
        <v>133994</v>
      </c>
      <c r="CH27">
        <v>944093</v>
      </c>
      <c r="CI27">
        <v>0</v>
      </c>
      <c r="CJ27">
        <v>0</v>
      </c>
      <c r="CK27">
        <v>775173</v>
      </c>
      <c r="CL27">
        <v>30914</v>
      </c>
      <c r="CM27">
        <v>806087</v>
      </c>
      <c r="CN27">
        <v>0</v>
      </c>
      <c r="CO27">
        <v>348343</v>
      </c>
      <c r="CP27">
        <v>58421</v>
      </c>
      <c r="CQ27">
        <v>406764</v>
      </c>
      <c r="CR27">
        <v>0</v>
      </c>
      <c r="CS27">
        <v>0</v>
      </c>
      <c r="CT27">
        <v>333325</v>
      </c>
      <c r="CU27">
        <v>13478</v>
      </c>
      <c r="CV27">
        <v>346803</v>
      </c>
      <c r="CW27">
        <v>0</v>
      </c>
      <c r="CX27">
        <v>385607</v>
      </c>
      <c r="CY27">
        <v>68605</v>
      </c>
      <c r="CZ27">
        <v>454212</v>
      </c>
      <c r="DA27">
        <v>0</v>
      </c>
      <c r="DB27">
        <v>0</v>
      </c>
      <c r="DC27">
        <v>368982</v>
      </c>
      <c r="DD27">
        <v>15828</v>
      </c>
      <c r="DE27">
        <v>384810</v>
      </c>
      <c r="DF27">
        <v>0</v>
      </c>
      <c r="DG27">
        <v>76149</v>
      </c>
      <c r="DH27">
        <v>6968</v>
      </c>
      <c r="DI27">
        <v>83117</v>
      </c>
      <c r="DJ27">
        <v>0</v>
      </c>
      <c r="DK27">
        <v>0</v>
      </c>
      <c r="DL27">
        <v>72866</v>
      </c>
      <c r="DM27">
        <v>1608</v>
      </c>
      <c r="DN27">
        <v>74474</v>
      </c>
      <c r="DO27">
        <v>0</v>
      </c>
      <c r="DP27">
        <v>7380</v>
      </c>
      <c r="DQ27">
        <v>0</v>
      </c>
      <c r="DR27">
        <v>7380</v>
      </c>
      <c r="DS27">
        <v>0</v>
      </c>
      <c r="DT27">
        <v>0</v>
      </c>
      <c r="DU27">
        <v>7380</v>
      </c>
      <c r="DV27">
        <v>0</v>
      </c>
      <c r="DW27">
        <v>7380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38903</v>
      </c>
      <c r="ER27">
        <v>6068</v>
      </c>
      <c r="ES27">
        <v>44971</v>
      </c>
      <c r="ET27">
        <v>0</v>
      </c>
      <c r="EU27">
        <v>0</v>
      </c>
      <c r="EV27">
        <v>37056</v>
      </c>
      <c r="EW27">
        <v>1483</v>
      </c>
      <c r="EX27">
        <v>38539</v>
      </c>
      <c r="EY27">
        <v>0</v>
      </c>
      <c r="EZ27">
        <v>143579</v>
      </c>
      <c r="FA27">
        <v>0</v>
      </c>
      <c r="FB27">
        <v>143579</v>
      </c>
      <c r="FC27">
        <v>0</v>
      </c>
      <c r="FD27">
        <v>0</v>
      </c>
      <c r="FE27">
        <v>143579</v>
      </c>
      <c r="FF27">
        <v>0</v>
      </c>
      <c r="FG27">
        <v>143579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</row>
    <row r="28" spans="1:256" ht="13.5">
      <c r="A28">
        <v>473286</v>
      </c>
      <c r="B28" t="s">
        <v>31</v>
      </c>
      <c r="C28">
        <v>1432409</v>
      </c>
      <c r="D28">
        <v>176825</v>
      </c>
      <c r="E28">
        <v>1609234</v>
      </c>
      <c r="F28">
        <v>0</v>
      </c>
      <c r="G28">
        <v>0</v>
      </c>
      <c r="H28">
        <v>1380182</v>
      </c>
      <c r="I28">
        <v>46386</v>
      </c>
      <c r="J28">
        <v>1426568</v>
      </c>
      <c r="K28">
        <v>0</v>
      </c>
      <c r="L28">
        <v>1432409</v>
      </c>
      <c r="M28">
        <v>176825</v>
      </c>
      <c r="N28">
        <v>1609234</v>
      </c>
      <c r="O28">
        <v>0</v>
      </c>
      <c r="P28">
        <v>0</v>
      </c>
      <c r="Q28">
        <v>1380182</v>
      </c>
      <c r="R28">
        <v>46386</v>
      </c>
      <c r="S28">
        <v>1426568</v>
      </c>
      <c r="T28">
        <v>0</v>
      </c>
      <c r="U28">
        <v>579490</v>
      </c>
      <c r="V28">
        <v>40706</v>
      </c>
      <c r="W28">
        <v>620196</v>
      </c>
      <c r="X28">
        <v>0</v>
      </c>
      <c r="Y28">
        <v>0</v>
      </c>
      <c r="Z28">
        <v>562245</v>
      </c>
      <c r="AA28">
        <v>12942</v>
      </c>
      <c r="AB28">
        <v>575187</v>
      </c>
      <c r="AC28">
        <v>0</v>
      </c>
      <c r="AD28">
        <v>18845</v>
      </c>
      <c r="AE28">
        <v>1555</v>
      </c>
      <c r="AF28">
        <v>20400</v>
      </c>
      <c r="AG28">
        <v>0</v>
      </c>
      <c r="AH28">
        <v>0</v>
      </c>
      <c r="AI28">
        <v>18166</v>
      </c>
      <c r="AJ28">
        <v>497</v>
      </c>
      <c r="AK28">
        <v>18663</v>
      </c>
      <c r="AL28">
        <v>0</v>
      </c>
      <c r="AM28">
        <v>453537</v>
      </c>
      <c r="AN28">
        <v>37434</v>
      </c>
      <c r="AO28">
        <v>490971</v>
      </c>
      <c r="AP28">
        <v>0</v>
      </c>
      <c r="AQ28">
        <v>0</v>
      </c>
      <c r="AR28">
        <v>437201</v>
      </c>
      <c r="AS28">
        <v>11970</v>
      </c>
      <c r="AT28">
        <v>449171</v>
      </c>
      <c r="AU28">
        <v>0</v>
      </c>
      <c r="AV28">
        <v>4127</v>
      </c>
      <c r="AW28">
        <v>0</v>
      </c>
      <c r="AX28">
        <v>4127</v>
      </c>
      <c r="AY28">
        <v>0</v>
      </c>
      <c r="AZ28">
        <v>0</v>
      </c>
      <c r="BA28">
        <v>4127</v>
      </c>
      <c r="BB28">
        <v>0</v>
      </c>
      <c r="BC28">
        <v>4127</v>
      </c>
      <c r="BD28">
        <v>0</v>
      </c>
      <c r="BE28">
        <v>28340</v>
      </c>
      <c r="BF28">
        <v>1497</v>
      </c>
      <c r="BG28">
        <v>29837</v>
      </c>
      <c r="BH28">
        <v>0</v>
      </c>
      <c r="BI28">
        <v>0</v>
      </c>
      <c r="BJ28">
        <v>28110</v>
      </c>
      <c r="BK28">
        <v>265</v>
      </c>
      <c r="BL28">
        <v>28375</v>
      </c>
      <c r="BM28">
        <v>0</v>
      </c>
      <c r="BN28">
        <v>78768</v>
      </c>
      <c r="BO28">
        <v>220</v>
      </c>
      <c r="BP28">
        <v>78988</v>
      </c>
      <c r="BQ28">
        <v>0</v>
      </c>
      <c r="BR28">
        <v>0</v>
      </c>
      <c r="BS28">
        <v>78768</v>
      </c>
      <c r="BT28">
        <v>210</v>
      </c>
      <c r="BU28">
        <v>78978</v>
      </c>
      <c r="BV28">
        <v>0</v>
      </c>
      <c r="BW28">
        <v>740436</v>
      </c>
      <c r="BX28">
        <v>125461</v>
      </c>
      <c r="BY28">
        <v>865897</v>
      </c>
      <c r="BZ28">
        <v>0</v>
      </c>
      <c r="CA28">
        <v>0</v>
      </c>
      <c r="CB28">
        <v>707501</v>
      </c>
      <c r="CC28">
        <v>32011</v>
      </c>
      <c r="CD28">
        <v>739512</v>
      </c>
      <c r="CE28">
        <v>0</v>
      </c>
      <c r="CF28">
        <v>734751</v>
      </c>
      <c r="CG28">
        <v>125461</v>
      </c>
      <c r="CH28">
        <v>860212</v>
      </c>
      <c r="CI28">
        <v>0</v>
      </c>
      <c r="CJ28">
        <v>0</v>
      </c>
      <c r="CK28">
        <v>701816</v>
      </c>
      <c r="CL28">
        <v>32011</v>
      </c>
      <c r="CM28">
        <v>733827</v>
      </c>
      <c r="CN28">
        <v>0</v>
      </c>
      <c r="CO28">
        <v>232422</v>
      </c>
      <c r="CP28">
        <v>39683</v>
      </c>
      <c r="CQ28">
        <v>272105</v>
      </c>
      <c r="CR28">
        <v>0</v>
      </c>
      <c r="CS28">
        <v>0</v>
      </c>
      <c r="CT28">
        <v>221984</v>
      </c>
      <c r="CU28">
        <v>10125</v>
      </c>
      <c r="CV28">
        <v>232109</v>
      </c>
      <c r="CW28">
        <v>0</v>
      </c>
      <c r="CX28">
        <v>422164</v>
      </c>
      <c r="CY28">
        <v>72090</v>
      </c>
      <c r="CZ28">
        <v>494254</v>
      </c>
      <c r="DA28">
        <v>0</v>
      </c>
      <c r="DB28">
        <v>0</v>
      </c>
      <c r="DC28">
        <v>403263</v>
      </c>
      <c r="DD28">
        <v>18393</v>
      </c>
      <c r="DE28">
        <v>421656</v>
      </c>
      <c r="DF28">
        <v>0</v>
      </c>
      <c r="DG28">
        <v>80165</v>
      </c>
      <c r="DH28">
        <v>13688</v>
      </c>
      <c r="DI28">
        <v>93853</v>
      </c>
      <c r="DJ28">
        <v>0</v>
      </c>
      <c r="DK28">
        <v>0</v>
      </c>
      <c r="DL28">
        <v>76569</v>
      </c>
      <c r="DM28">
        <v>3493</v>
      </c>
      <c r="DN28">
        <v>80062</v>
      </c>
      <c r="DO28">
        <v>0</v>
      </c>
      <c r="DP28">
        <v>5685</v>
      </c>
      <c r="DQ28">
        <v>0</v>
      </c>
      <c r="DR28">
        <v>5685</v>
      </c>
      <c r="DS28">
        <v>0</v>
      </c>
      <c r="DT28">
        <v>0</v>
      </c>
      <c r="DU28">
        <v>5685</v>
      </c>
      <c r="DV28">
        <v>0</v>
      </c>
      <c r="DW28">
        <v>5685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44190</v>
      </c>
      <c r="ER28">
        <v>5072</v>
      </c>
      <c r="ES28">
        <v>49262</v>
      </c>
      <c r="ET28">
        <v>0</v>
      </c>
      <c r="EU28">
        <v>0</v>
      </c>
      <c r="EV28">
        <v>42143</v>
      </c>
      <c r="EW28">
        <v>1433</v>
      </c>
      <c r="EX28">
        <v>43576</v>
      </c>
      <c r="EY28">
        <v>0</v>
      </c>
      <c r="EZ28">
        <v>68293</v>
      </c>
      <c r="FA28">
        <v>0</v>
      </c>
      <c r="FB28">
        <v>68293</v>
      </c>
      <c r="FC28">
        <v>0</v>
      </c>
      <c r="FD28">
        <v>0</v>
      </c>
      <c r="FE28">
        <v>68293</v>
      </c>
      <c r="FF28">
        <v>0</v>
      </c>
      <c r="FG28">
        <v>68293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5586</v>
      </c>
      <c r="FT28">
        <v>5586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5586</v>
      </c>
      <c r="GC28">
        <v>5586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</row>
    <row r="29" spans="1:256" ht="13.5">
      <c r="A29">
        <v>473294</v>
      </c>
      <c r="B29" t="s">
        <v>32</v>
      </c>
      <c r="C29">
        <v>3174195</v>
      </c>
      <c r="D29">
        <v>270116</v>
      </c>
      <c r="E29">
        <v>3444311</v>
      </c>
      <c r="F29">
        <v>0</v>
      </c>
      <c r="G29">
        <v>0</v>
      </c>
      <c r="H29">
        <v>3091621</v>
      </c>
      <c r="I29">
        <v>87328</v>
      </c>
      <c r="J29">
        <v>3178949</v>
      </c>
      <c r="K29">
        <v>0</v>
      </c>
      <c r="L29">
        <v>3174195</v>
      </c>
      <c r="M29">
        <v>270116</v>
      </c>
      <c r="N29">
        <v>3444311</v>
      </c>
      <c r="O29">
        <v>0</v>
      </c>
      <c r="P29">
        <v>0</v>
      </c>
      <c r="Q29">
        <v>3091621</v>
      </c>
      <c r="R29">
        <v>87328</v>
      </c>
      <c r="S29">
        <v>3178949</v>
      </c>
      <c r="T29">
        <v>0</v>
      </c>
      <c r="U29">
        <v>1275972</v>
      </c>
      <c r="V29">
        <v>74898</v>
      </c>
      <c r="W29">
        <v>1350870</v>
      </c>
      <c r="X29">
        <v>0</v>
      </c>
      <c r="Y29">
        <v>0</v>
      </c>
      <c r="Z29">
        <v>1247505</v>
      </c>
      <c r="AA29">
        <v>21046</v>
      </c>
      <c r="AB29">
        <v>1268551</v>
      </c>
      <c r="AC29">
        <v>0</v>
      </c>
      <c r="AD29">
        <v>39002</v>
      </c>
      <c r="AE29">
        <v>2599</v>
      </c>
      <c r="AF29">
        <v>41601</v>
      </c>
      <c r="AG29">
        <v>0</v>
      </c>
      <c r="AH29">
        <v>0</v>
      </c>
      <c r="AI29">
        <v>37999</v>
      </c>
      <c r="AJ29">
        <v>745</v>
      </c>
      <c r="AK29">
        <v>38744</v>
      </c>
      <c r="AL29">
        <v>0</v>
      </c>
      <c r="AM29">
        <v>1015101</v>
      </c>
      <c r="AN29">
        <v>67645</v>
      </c>
      <c r="AO29">
        <v>1082746</v>
      </c>
      <c r="AP29">
        <v>0</v>
      </c>
      <c r="AQ29">
        <v>0</v>
      </c>
      <c r="AR29">
        <v>989007</v>
      </c>
      <c r="AS29">
        <v>19383</v>
      </c>
      <c r="AT29">
        <v>1008390</v>
      </c>
      <c r="AU29">
        <v>0</v>
      </c>
      <c r="AV29">
        <v>14655</v>
      </c>
      <c r="AW29">
        <v>0</v>
      </c>
      <c r="AX29">
        <v>14655</v>
      </c>
      <c r="AY29">
        <v>0</v>
      </c>
      <c r="AZ29">
        <v>0</v>
      </c>
      <c r="BA29">
        <v>14655</v>
      </c>
      <c r="BB29">
        <v>0</v>
      </c>
      <c r="BC29">
        <v>14655</v>
      </c>
      <c r="BD29">
        <v>0</v>
      </c>
      <c r="BE29">
        <v>72083</v>
      </c>
      <c r="BF29">
        <v>1512</v>
      </c>
      <c r="BG29">
        <v>73595</v>
      </c>
      <c r="BH29">
        <v>0</v>
      </c>
      <c r="BI29">
        <v>0</v>
      </c>
      <c r="BJ29">
        <v>71100</v>
      </c>
      <c r="BK29">
        <v>296</v>
      </c>
      <c r="BL29">
        <v>71396</v>
      </c>
      <c r="BM29">
        <v>0</v>
      </c>
      <c r="BN29">
        <v>149786</v>
      </c>
      <c r="BO29">
        <v>3142</v>
      </c>
      <c r="BP29">
        <v>152928</v>
      </c>
      <c r="BQ29">
        <v>0</v>
      </c>
      <c r="BR29">
        <v>0</v>
      </c>
      <c r="BS29">
        <v>149399</v>
      </c>
      <c r="BT29">
        <v>622</v>
      </c>
      <c r="BU29">
        <v>150021</v>
      </c>
      <c r="BV29">
        <v>0</v>
      </c>
      <c r="BW29">
        <v>1668554</v>
      </c>
      <c r="BX29">
        <v>186507</v>
      </c>
      <c r="BY29">
        <v>1855061</v>
      </c>
      <c r="BZ29">
        <v>0</v>
      </c>
      <c r="CA29">
        <v>0</v>
      </c>
      <c r="CB29">
        <v>1617374</v>
      </c>
      <c r="CC29">
        <v>63693</v>
      </c>
      <c r="CD29">
        <v>1681067</v>
      </c>
      <c r="CE29">
        <v>0</v>
      </c>
      <c r="CF29">
        <v>1638819</v>
      </c>
      <c r="CG29">
        <v>186507</v>
      </c>
      <c r="CH29">
        <v>1825326</v>
      </c>
      <c r="CI29">
        <v>0</v>
      </c>
      <c r="CJ29">
        <v>0</v>
      </c>
      <c r="CK29">
        <v>1587639</v>
      </c>
      <c r="CL29">
        <v>63693</v>
      </c>
      <c r="CM29">
        <v>1651332</v>
      </c>
      <c r="CN29">
        <v>0</v>
      </c>
      <c r="CO29">
        <v>640276</v>
      </c>
      <c r="CP29">
        <v>72867</v>
      </c>
      <c r="CQ29">
        <v>713143</v>
      </c>
      <c r="CR29">
        <v>0</v>
      </c>
      <c r="CS29">
        <v>0</v>
      </c>
      <c r="CT29">
        <v>620280</v>
      </c>
      <c r="CU29">
        <v>24884</v>
      </c>
      <c r="CV29">
        <v>645164</v>
      </c>
      <c r="CW29">
        <v>0</v>
      </c>
      <c r="CX29">
        <v>768342</v>
      </c>
      <c r="CY29">
        <v>87442</v>
      </c>
      <c r="CZ29">
        <v>855784</v>
      </c>
      <c r="DA29">
        <v>0</v>
      </c>
      <c r="DB29">
        <v>0</v>
      </c>
      <c r="DC29">
        <v>744347</v>
      </c>
      <c r="DD29">
        <v>29862</v>
      </c>
      <c r="DE29">
        <v>774209</v>
      </c>
      <c r="DF29">
        <v>0</v>
      </c>
      <c r="DG29">
        <v>230201</v>
      </c>
      <c r="DH29">
        <v>26198</v>
      </c>
      <c r="DI29">
        <v>256399</v>
      </c>
      <c r="DJ29">
        <v>0</v>
      </c>
      <c r="DK29">
        <v>0</v>
      </c>
      <c r="DL29">
        <v>223012</v>
      </c>
      <c r="DM29">
        <v>8947</v>
      </c>
      <c r="DN29">
        <v>231959</v>
      </c>
      <c r="DO29">
        <v>0</v>
      </c>
      <c r="DP29">
        <v>29735</v>
      </c>
      <c r="DQ29">
        <v>0</v>
      </c>
      <c r="DR29">
        <v>29735</v>
      </c>
      <c r="DS29">
        <v>0</v>
      </c>
      <c r="DT29">
        <v>0</v>
      </c>
      <c r="DU29">
        <v>29735</v>
      </c>
      <c r="DV29">
        <v>0</v>
      </c>
      <c r="DW29">
        <v>29735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91645</v>
      </c>
      <c r="ER29">
        <v>8711</v>
      </c>
      <c r="ES29">
        <v>100356</v>
      </c>
      <c r="ET29">
        <v>0</v>
      </c>
      <c r="EU29">
        <v>0</v>
      </c>
      <c r="EV29">
        <v>88718</v>
      </c>
      <c r="EW29">
        <v>2589</v>
      </c>
      <c r="EX29">
        <v>91307</v>
      </c>
      <c r="EY29">
        <v>0</v>
      </c>
      <c r="EZ29">
        <v>138024</v>
      </c>
      <c r="FA29">
        <v>0</v>
      </c>
      <c r="FB29">
        <v>138024</v>
      </c>
      <c r="FC29">
        <v>0</v>
      </c>
      <c r="FD29">
        <v>0</v>
      </c>
      <c r="FE29">
        <v>138024</v>
      </c>
      <c r="FF29">
        <v>0</v>
      </c>
      <c r="FG29">
        <v>138024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</row>
    <row r="30" spans="1:256" ht="13.5">
      <c r="A30">
        <v>473481</v>
      </c>
      <c r="B30" t="s">
        <v>33</v>
      </c>
      <c r="C30">
        <v>1159421</v>
      </c>
      <c r="D30">
        <v>117595</v>
      </c>
      <c r="E30">
        <v>1277016</v>
      </c>
      <c r="F30">
        <v>0</v>
      </c>
      <c r="G30">
        <v>0</v>
      </c>
      <c r="H30">
        <v>1131485</v>
      </c>
      <c r="I30">
        <v>42606</v>
      </c>
      <c r="J30">
        <v>1174091</v>
      </c>
      <c r="K30">
        <v>0</v>
      </c>
      <c r="L30">
        <v>1159421</v>
      </c>
      <c r="M30">
        <v>117595</v>
      </c>
      <c r="N30">
        <v>1277016</v>
      </c>
      <c r="O30">
        <v>0</v>
      </c>
      <c r="P30">
        <v>0</v>
      </c>
      <c r="Q30">
        <v>1131485</v>
      </c>
      <c r="R30">
        <v>42606</v>
      </c>
      <c r="S30">
        <v>1174091</v>
      </c>
      <c r="T30">
        <v>0</v>
      </c>
      <c r="U30">
        <v>496679</v>
      </c>
      <c r="V30">
        <v>22414</v>
      </c>
      <c r="W30">
        <v>519093</v>
      </c>
      <c r="X30">
        <v>0</v>
      </c>
      <c r="Y30">
        <v>0</v>
      </c>
      <c r="Z30">
        <v>491465</v>
      </c>
      <c r="AA30">
        <v>10598</v>
      </c>
      <c r="AB30">
        <v>502063</v>
      </c>
      <c r="AC30">
        <v>0</v>
      </c>
      <c r="AD30">
        <v>17402</v>
      </c>
      <c r="AE30">
        <v>884</v>
      </c>
      <c r="AF30">
        <v>18286</v>
      </c>
      <c r="AG30">
        <v>0</v>
      </c>
      <c r="AH30">
        <v>0</v>
      </c>
      <c r="AI30">
        <v>17195</v>
      </c>
      <c r="AJ30">
        <v>418</v>
      </c>
      <c r="AK30">
        <v>17613</v>
      </c>
      <c r="AL30">
        <v>0</v>
      </c>
      <c r="AM30">
        <v>414417</v>
      </c>
      <c r="AN30">
        <v>21204</v>
      </c>
      <c r="AO30">
        <v>435621</v>
      </c>
      <c r="AP30">
        <v>0</v>
      </c>
      <c r="AQ30">
        <v>0</v>
      </c>
      <c r="AR30">
        <v>409489</v>
      </c>
      <c r="AS30">
        <v>10031</v>
      </c>
      <c r="AT30">
        <v>419520</v>
      </c>
      <c r="AU30">
        <v>0</v>
      </c>
      <c r="AV30">
        <v>6339</v>
      </c>
      <c r="AW30">
        <v>0</v>
      </c>
      <c r="AX30">
        <v>6339</v>
      </c>
      <c r="AY30">
        <v>0</v>
      </c>
      <c r="AZ30">
        <v>0</v>
      </c>
      <c r="BA30">
        <v>6339</v>
      </c>
      <c r="BB30">
        <v>0</v>
      </c>
      <c r="BC30">
        <v>6339</v>
      </c>
      <c r="BD30">
        <v>0</v>
      </c>
      <c r="BE30">
        <v>23877</v>
      </c>
      <c r="BF30">
        <v>109</v>
      </c>
      <c r="BG30">
        <v>23986</v>
      </c>
      <c r="BH30">
        <v>0</v>
      </c>
      <c r="BI30">
        <v>0</v>
      </c>
      <c r="BJ30">
        <v>23846</v>
      </c>
      <c r="BK30">
        <v>50</v>
      </c>
      <c r="BL30">
        <v>23896</v>
      </c>
      <c r="BM30">
        <v>0</v>
      </c>
      <c r="BN30">
        <v>40983</v>
      </c>
      <c r="BO30">
        <v>217</v>
      </c>
      <c r="BP30">
        <v>41200</v>
      </c>
      <c r="BQ30">
        <v>0</v>
      </c>
      <c r="BR30">
        <v>0</v>
      </c>
      <c r="BS30">
        <v>40935</v>
      </c>
      <c r="BT30">
        <v>99</v>
      </c>
      <c r="BU30">
        <v>41034</v>
      </c>
      <c r="BV30">
        <v>0</v>
      </c>
      <c r="BW30">
        <v>561087</v>
      </c>
      <c r="BX30">
        <v>91881</v>
      </c>
      <c r="BY30">
        <v>652968</v>
      </c>
      <c r="BZ30">
        <v>0</v>
      </c>
      <c r="CA30">
        <v>0</v>
      </c>
      <c r="CB30">
        <v>539564</v>
      </c>
      <c r="CC30">
        <v>30878</v>
      </c>
      <c r="CD30">
        <v>570442</v>
      </c>
      <c r="CE30">
        <v>0</v>
      </c>
      <c r="CF30">
        <v>555122</v>
      </c>
      <c r="CG30">
        <v>91881</v>
      </c>
      <c r="CH30">
        <v>647003</v>
      </c>
      <c r="CI30">
        <v>0</v>
      </c>
      <c r="CJ30">
        <v>0</v>
      </c>
      <c r="CK30">
        <v>533599</v>
      </c>
      <c r="CL30">
        <v>30878</v>
      </c>
      <c r="CM30">
        <v>564477</v>
      </c>
      <c r="CN30">
        <v>0</v>
      </c>
      <c r="CO30">
        <v>171311</v>
      </c>
      <c r="CP30">
        <v>28621</v>
      </c>
      <c r="CQ30">
        <v>199932</v>
      </c>
      <c r="CR30">
        <v>0</v>
      </c>
      <c r="CS30">
        <v>0</v>
      </c>
      <c r="CT30">
        <v>164669</v>
      </c>
      <c r="CU30">
        <v>9618</v>
      </c>
      <c r="CV30">
        <v>174287</v>
      </c>
      <c r="CW30">
        <v>0</v>
      </c>
      <c r="CX30">
        <v>337459</v>
      </c>
      <c r="CY30">
        <v>56452</v>
      </c>
      <c r="CZ30">
        <v>393911</v>
      </c>
      <c r="DA30">
        <v>0</v>
      </c>
      <c r="DB30">
        <v>0</v>
      </c>
      <c r="DC30">
        <v>324375</v>
      </c>
      <c r="DD30">
        <v>18971</v>
      </c>
      <c r="DE30">
        <v>343346</v>
      </c>
      <c r="DF30">
        <v>0</v>
      </c>
      <c r="DG30">
        <v>46352</v>
      </c>
      <c r="DH30">
        <v>6808</v>
      </c>
      <c r="DI30">
        <v>53160</v>
      </c>
      <c r="DJ30">
        <v>0</v>
      </c>
      <c r="DK30">
        <v>0</v>
      </c>
      <c r="DL30">
        <v>44555</v>
      </c>
      <c r="DM30">
        <v>2289</v>
      </c>
      <c r="DN30">
        <v>46844</v>
      </c>
      <c r="DO30">
        <v>0</v>
      </c>
      <c r="DP30">
        <v>5965</v>
      </c>
      <c r="DQ30">
        <v>0</v>
      </c>
      <c r="DR30">
        <v>5965</v>
      </c>
      <c r="DS30">
        <v>0</v>
      </c>
      <c r="DT30">
        <v>0</v>
      </c>
      <c r="DU30">
        <v>5965</v>
      </c>
      <c r="DV30">
        <v>0</v>
      </c>
      <c r="DW30">
        <v>5965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37724</v>
      </c>
      <c r="ER30">
        <v>3300</v>
      </c>
      <c r="ES30">
        <v>41024</v>
      </c>
      <c r="ET30">
        <v>0</v>
      </c>
      <c r="EU30">
        <v>0</v>
      </c>
      <c r="EV30">
        <v>36525</v>
      </c>
      <c r="EW30">
        <v>1130</v>
      </c>
      <c r="EX30">
        <v>37655</v>
      </c>
      <c r="EY30">
        <v>0</v>
      </c>
      <c r="EZ30">
        <v>63931</v>
      </c>
      <c r="FA30">
        <v>0</v>
      </c>
      <c r="FB30">
        <v>63931</v>
      </c>
      <c r="FC30">
        <v>0</v>
      </c>
      <c r="FD30">
        <v>0</v>
      </c>
      <c r="FE30">
        <v>63931</v>
      </c>
      <c r="FF30">
        <v>0</v>
      </c>
      <c r="FG30">
        <v>63931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</row>
    <row r="31" spans="1:256" ht="13.5">
      <c r="A31">
        <v>473502</v>
      </c>
      <c r="B31" t="s">
        <v>34</v>
      </c>
      <c r="C31">
        <v>3190848</v>
      </c>
      <c r="D31">
        <v>234515</v>
      </c>
      <c r="E31">
        <v>3425363</v>
      </c>
      <c r="F31">
        <v>0</v>
      </c>
      <c r="G31">
        <v>0</v>
      </c>
      <c r="H31">
        <v>3122805</v>
      </c>
      <c r="I31">
        <v>75569</v>
      </c>
      <c r="J31">
        <v>3198374</v>
      </c>
      <c r="K31">
        <v>0</v>
      </c>
      <c r="L31">
        <v>3190848</v>
      </c>
      <c r="M31">
        <v>234515</v>
      </c>
      <c r="N31">
        <v>3425363</v>
      </c>
      <c r="O31">
        <v>0</v>
      </c>
      <c r="P31">
        <v>0</v>
      </c>
      <c r="Q31">
        <v>3122805</v>
      </c>
      <c r="R31">
        <v>75569</v>
      </c>
      <c r="S31">
        <v>3198374</v>
      </c>
      <c r="T31">
        <v>0</v>
      </c>
      <c r="U31">
        <v>1306417</v>
      </c>
      <c r="V31">
        <v>70210</v>
      </c>
      <c r="W31">
        <v>1376627</v>
      </c>
      <c r="X31">
        <v>0</v>
      </c>
      <c r="Y31">
        <v>0</v>
      </c>
      <c r="Z31">
        <v>1282806</v>
      </c>
      <c r="AA31">
        <v>18307</v>
      </c>
      <c r="AB31">
        <v>1301113</v>
      </c>
      <c r="AC31">
        <v>0</v>
      </c>
      <c r="AD31">
        <v>42657</v>
      </c>
      <c r="AE31">
        <v>2580</v>
      </c>
      <c r="AF31">
        <v>45237</v>
      </c>
      <c r="AG31">
        <v>0</v>
      </c>
      <c r="AH31">
        <v>0</v>
      </c>
      <c r="AI31">
        <v>41772</v>
      </c>
      <c r="AJ31">
        <v>655</v>
      </c>
      <c r="AK31">
        <v>42427</v>
      </c>
      <c r="AL31">
        <v>0</v>
      </c>
      <c r="AM31">
        <v>1063183</v>
      </c>
      <c r="AN31">
        <v>64298</v>
      </c>
      <c r="AO31">
        <v>1127481</v>
      </c>
      <c r="AP31">
        <v>0</v>
      </c>
      <c r="AQ31">
        <v>0</v>
      </c>
      <c r="AR31">
        <v>1041129</v>
      </c>
      <c r="AS31">
        <v>16320</v>
      </c>
      <c r="AT31">
        <v>1057449</v>
      </c>
      <c r="AU31">
        <v>0</v>
      </c>
      <c r="AV31">
        <v>15801</v>
      </c>
      <c r="AW31">
        <v>0</v>
      </c>
      <c r="AX31">
        <v>15801</v>
      </c>
      <c r="AY31">
        <v>0</v>
      </c>
      <c r="AZ31">
        <v>0</v>
      </c>
      <c r="BA31">
        <v>15801</v>
      </c>
      <c r="BB31">
        <v>0</v>
      </c>
      <c r="BC31">
        <v>15801</v>
      </c>
      <c r="BD31">
        <v>0</v>
      </c>
      <c r="BE31">
        <v>76162</v>
      </c>
      <c r="BF31">
        <v>1265</v>
      </c>
      <c r="BG31">
        <v>77427</v>
      </c>
      <c r="BH31">
        <v>0</v>
      </c>
      <c r="BI31">
        <v>0</v>
      </c>
      <c r="BJ31">
        <v>75490</v>
      </c>
      <c r="BK31">
        <v>506</v>
      </c>
      <c r="BL31">
        <v>75996</v>
      </c>
      <c r="BM31">
        <v>0</v>
      </c>
      <c r="BN31">
        <v>124415</v>
      </c>
      <c r="BO31">
        <v>2067</v>
      </c>
      <c r="BP31">
        <v>126482</v>
      </c>
      <c r="BQ31">
        <v>0</v>
      </c>
      <c r="BR31">
        <v>0</v>
      </c>
      <c r="BS31">
        <v>124415</v>
      </c>
      <c r="BT31">
        <v>826</v>
      </c>
      <c r="BU31">
        <v>125241</v>
      </c>
      <c r="BV31">
        <v>0</v>
      </c>
      <c r="BW31">
        <v>1577587</v>
      </c>
      <c r="BX31">
        <v>156909</v>
      </c>
      <c r="BY31">
        <v>1734496</v>
      </c>
      <c r="BZ31">
        <v>0</v>
      </c>
      <c r="CA31">
        <v>0</v>
      </c>
      <c r="CB31">
        <v>1535340</v>
      </c>
      <c r="CC31">
        <v>55062</v>
      </c>
      <c r="CD31">
        <v>1590402</v>
      </c>
      <c r="CE31">
        <v>0</v>
      </c>
      <c r="CF31">
        <v>1563607</v>
      </c>
      <c r="CG31">
        <v>156909</v>
      </c>
      <c r="CH31">
        <v>1720516</v>
      </c>
      <c r="CI31">
        <v>0</v>
      </c>
      <c r="CJ31">
        <v>0</v>
      </c>
      <c r="CK31">
        <v>1521360</v>
      </c>
      <c r="CL31">
        <v>55062</v>
      </c>
      <c r="CM31">
        <v>1576422</v>
      </c>
      <c r="CN31">
        <v>0</v>
      </c>
      <c r="CO31">
        <v>637874</v>
      </c>
      <c r="CP31">
        <v>64011</v>
      </c>
      <c r="CQ31">
        <v>701885</v>
      </c>
      <c r="CR31">
        <v>0</v>
      </c>
      <c r="CS31">
        <v>0</v>
      </c>
      <c r="CT31">
        <v>620639</v>
      </c>
      <c r="CU31">
        <v>22463</v>
      </c>
      <c r="CV31">
        <v>643102</v>
      </c>
      <c r="CW31">
        <v>0</v>
      </c>
      <c r="CX31">
        <v>791093</v>
      </c>
      <c r="CY31">
        <v>79387</v>
      </c>
      <c r="CZ31">
        <v>870480</v>
      </c>
      <c r="DA31">
        <v>0</v>
      </c>
      <c r="DB31">
        <v>0</v>
      </c>
      <c r="DC31">
        <v>769719</v>
      </c>
      <c r="DD31">
        <v>27858</v>
      </c>
      <c r="DE31">
        <v>797577</v>
      </c>
      <c r="DF31">
        <v>0</v>
      </c>
      <c r="DG31">
        <v>134640</v>
      </c>
      <c r="DH31">
        <v>13511</v>
      </c>
      <c r="DI31">
        <v>148151</v>
      </c>
      <c r="DJ31">
        <v>0</v>
      </c>
      <c r="DK31">
        <v>0</v>
      </c>
      <c r="DL31">
        <v>131002</v>
      </c>
      <c r="DM31">
        <v>4741</v>
      </c>
      <c r="DN31">
        <v>135743</v>
      </c>
      <c r="DO31">
        <v>0</v>
      </c>
      <c r="DP31">
        <v>13980</v>
      </c>
      <c r="DQ31">
        <v>0</v>
      </c>
      <c r="DR31">
        <v>13980</v>
      </c>
      <c r="DS31">
        <v>0</v>
      </c>
      <c r="DT31">
        <v>0</v>
      </c>
      <c r="DU31">
        <v>13980</v>
      </c>
      <c r="DV31">
        <v>0</v>
      </c>
      <c r="DW31">
        <v>13980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84068</v>
      </c>
      <c r="ER31">
        <v>6686</v>
      </c>
      <c r="ES31">
        <v>90754</v>
      </c>
      <c r="ET31">
        <v>0</v>
      </c>
      <c r="EU31">
        <v>0</v>
      </c>
      <c r="EV31">
        <v>81883</v>
      </c>
      <c r="EW31">
        <v>1490</v>
      </c>
      <c r="EX31">
        <v>83373</v>
      </c>
      <c r="EY31">
        <v>0</v>
      </c>
      <c r="EZ31">
        <v>222776</v>
      </c>
      <c r="FA31">
        <v>0</v>
      </c>
      <c r="FB31">
        <v>222776</v>
      </c>
      <c r="FC31">
        <v>0</v>
      </c>
      <c r="FD31">
        <v>0</v>
      </c>
      <c r="FE31">
        <v>222776</v>
      </c>
      <c r="FF31">
        <v>0</v>
      </c>
      <c r="FG31">
        <v>222776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710</v>
      </c>
      <c r="FT31">
        <v>710</v>
      </c>
      <c r="FU31">
        <v>0</v>
      </c>
      <c r="FV31">
        <v>0</v>
      </c>
      <c r="FW31">
        <v>0</v>
      </c>
      <c r="FX31">
        <v>710</v>
      </c>
      <c r="FY31">
        <v>710</v>
      </c>
      <c r="FZ31">
        <v>0</v>
      </c>
      <c r="GA31">
        <v>0</v>
      </c>
      <c r="GB31">
        <v>231</v>
      </c>
      <c r="GC31">
        <v>231</v>
      </c>
      <c r="GD31">
        <v>0</v>
      </c>
      <c r="GE31">
        <v>0</v>
      </c>
      <c r="GF31">
        <v>0</v>
      </c>
      <c r="GG31">
        <v>231</v>
      </c>
      <c r="GH31">
        <v>231</v>
      </c>
      <c r="GI31">
        <v>0</v>
      </c>
      <c r="GJ31">
        <v>0</v>
      </c>
      <c r="GK31">
        <v>479</v>
      </c>
      <c r="GL31">
        <v>479</v>
      </c>
      <c r="GM31">
        <v>0</v>
      </c>
      <c r="GN31">
        <v>0</v>
      </c>
      <c r="GO31">
        <v>0</v>
      </c>
      <c r="GP31">
        <v>479</v>
      </c>
      <c r="GQ31">
        <v>479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</row>
    <row r="32" spans="1:256" ht="13.5">
      <c r="A32">
        <v>473537</v>
      </c>
      <c r="B32" t="s">
        <v>35</v>
      </c>
      <c r="C32">
        <v>58576</v>
      </c>
      <c r="D32">
        <v>2175</v>
      </c>
      <c r="E32">
        <v>60751</v>
      </c>
      <c r="F32">
        <v>0</v>
      </c>
      <c r="G32">
        <v>0</v>
      </c>
      <c r="H32">
        <v>57901</v>
      </c>
      <c r="I32">
        <v>684</v>
      </c>
      <c r="J32">
        <v>58585</v>
      </c>
      <c r="K32">
        <v>0</v>
      </c>
      <c r="L32">
        <v>58576</v>
      </c>
      <c r="M32">
        <v>2175</v>
      </c>
      <c r="N32">
        <v>60751</v>
      </c>
      <c r="O32">
        <v>0</v>
      </c>
      <c r="P32">
        <v>0</v>
      </c>
      <c r="Q32">
        <v>57901</v>
      </c>
      <c r="R32">
        <v>684</v>
      </c>
      <c r="S32">
        <v>58585</v>
      </c>
      <c r="T32">
        <v>0</v>
      </c>
      <c r="U32">
        <v>28309</v>
      </c>
      <c r="V32">
        <v>485</v>
      </c>
      <c r="W32">
        <v>28794</v>
      </c>
      <c r="X32">
        <v>0</v>
      </c>
      <c r="Y32">
        <v>0</v>
      </c>
      <c r="Z32">
        <v>28233</v>
      </c>
      <c r="AA32">
        <v>273</v>
      </c>
      <c r="AB32">
        <v>28506</v>
      </c>
      <c r="AC32">
        <v>0</v>
      </c>
      <c r="AD32">
        <v>630</v>
      </c>
      <c r="AE32">
        <v>11</v>
      </c>
      <c r="AF32">
        <v>641</v>
      </c>
      <c r="AG32">
        <v>0</v>
      </c>
      <c r="AH32">
        <v>0</v>
      </c>
      <c r="AI32">
        <v>630</v>
      </c>
      <c r="AJ32">
        <v>6</v>
      </c>
      <c r="AK32">
        <v>636</v>
      </c>
      <c r="AL32">
        <v>0</v>
      </c>
      <c r="AM32">
        <v>24038</v>
      </c>
      <c r="AN32">
        <v>474</v>
      </c>
      <c r="AO32">
        <v>24512</v>
      </c>
      <c r="AP32">
        <v>0</v>
      </c>
      <c r="AQ32">
        <v>0</v>
      </c>
      <c r="AR32">
        <v>23962</v>
      </c>
      <c r="AS32">
        <v>267</v>
      </c>
      <c r="AT32">
        <v>24229</v>
      </c>
      <c r="AU32">
        <v>0</v>
      </c>
      <c r="AV32">
        <v>545</v>
      </c>
      <c r="AW32">
        <v>0</v>
      </c>
      <c r="AX32">
        <v>545</v>
      </c>
      <c r="AY32">
        <v>0</v>
      </c>
      <c r="AZ32">
        <v>0</v>
      </c>
      <c r="BA32">
        <v>545</v>
      </c>
      <c r="BB32">
        <v>0</v>
      </c>
      <c r="BC32">
        <v>545</v>
      </c>
      <c r="BD32">
        <v>0</v>
      </c>
      <c r="BE32">
        <v>2922</v>
      </c>
      <c r="BF32">
        <v>0</v>
      </c>
      <c r="BG32">
        <v>2922</v>
      </c>
      <c r="BH32">
        <v>0</v>
      </c>
      <c r="BI32">
        <v>0</v>
      </c>
      <c r="BJ32">
        <v>2922</v>
      </c>
      <c r="BK32">
        <v>0</v>
      </c>
      <c r="BL32">
        <v>2922</v>
      </c>
      <c r="BM32">
        <v>0</v>
      </c>
      <c r="BN32">
        <v>719</v>
      </c>
      <c r="BO32">
        <v>0</v>
      </c>
      <c r="BP32">
        <v>719</v>
      </c>
      <c r="BQ32">
        <v>0</v>
      </c>
      <c r="BR32">
        <v>0</v>
      </c>
      <c r="BS32">
        <v>719</v>
      </c>
      <c r="BT32">
        <v>0</v>
      </c>
      <c r="BU32">
        <v>719</v>
      </c>
      <c r="BV32">
        <v>0</v>
      </c>
      <c r="BW32">
        <v>25017</v>
      </c>
      <c r="BX32">
        <v>1619</v>
      </c>
      <c r="BY32">
        <v>26636</v>
      </c>
      <c r="BZ32">
        <v>0</v>
      </c>
      <c r="CA32">
        <v>0</v>
      </c>
      <c r="CB32">
        <v>24456</v>
      </c>
      <c r="CC32">
        <v>381</v>
      </c>
      <c r="CD32">
        <v>24837</v>
      </c>
      <c r="CE32">
        <v>0</v>
      </c>
      <c r="CF32">
        <v>24996</v>
      </c>
      <c r="CG32">
        <v>1619</v>
      </c>
      <c r="CH32">
        <v>26615</v>
      </c>
      <c r="CI32">
        <v>0</v>
      </c>
      <c r="CJ32">
        <v>0</v>
      </c>
      <c r="CK32">
        <v>24435</v>
      </c>
      <c r="CL32">
        <v>381</v>
      </c>
      <c r="CM32">
        <v>24816</v>
      </c>
      <c r="CN32">
        <v>0</v>
      </c>
      <c r="CO32">
        <v>2552</v>
      </c>
      <c r="CP32">
        <v>165</v>
      </c>
      <c r="CQ32">
        <v>2717</v>
      </c>
      <c r="CR32">
        <v>0</v>
      </c>
      <c r="CS32">
        <v>0</v>
      </c>
      <c r="CT32">
        <v>2495</v>
      </c>
      <c r="CU32">
        <v>32</v>
      </c>
      <c r="CV32">
        <v>2527</v>
      </c>
      <c r="CW32">
        <v>0</v>
      </c>
      <c r="CX32">
        <v>14598</v>
      </c>
      <c r="CY32">
        <v>946</v>
      </c>
      <c r="CZ32">
        <v>15544</v>
      </c>
      <c r="DA32">
        <v>0</v>
      </c>
      <c r="DB32">
        <v>0</v>
      </c>
      <c r="DC32">
        <v>14270</v>
      </c>
      <c r="DD32">
        <v>217</v>
      </c>
      <c r="DE32">
        <v>14487</v>
      </c>
      <c r="DF32">
        <v>0</v>
      </c>
      <c r="DG32">
        <v>7846</v>
      </c>
      <c r="DH32">
        <v>508</v>
      </c>
      <c r="DI32">
        <v>8354</v>
      </c>
      <c r="DJ32">
        <v>0</v>
      </c>
      <c r="DK32">
        <v>0</v>
      </c>
      <c r="DL32">
        <v>7670</v>
      </c>
      <c r="DM32">
        <v>132</v>
      </c>
      <c r="DN32">
        <v>7802</v>
      </c>
      <c r="DO32">
        <v>0</v>
      </c>
      <c r="DP32">
        <v>21</v>
      </c>
      <c r="DQ32">
        <v>0</v>
      </c>
      <c r="DR32">
        <v>21</v>
      </c>
      <c r="DS32">
        <v>0</v>
      </c>
      <c r="DT32">
        <v>0</v>
      </c>
      <c r="DU32">
        <v>21</v>
      </c>
      <c r="DV32">
        <v>0</v>
      </c>
      <c r="DW32">
        <v>21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1661</v>
      </c>
      <c r="ER32">
        <v>71</v>
      </c>
      <c r="ES32">
        <v>1732</v>
      </c>
      <c r="ET32">
        <v>0</v>
      </c>
      <c r="EU32">
        <v>0</v>
      </c>
      <c r="EV32">
        <v>1623</v>
      </c>
      <c r="EW32">
        <v>30</v>
      </c>
      <c r="EX32">
        <v>1653</v>
      </c>
      <c r="EY32">
        <v>0</v>
      </c>
      <c r="EZ32">
        <v>3589</v>
      </c>
      <c r="FA32">
        <v>0</v>
      </c>
      <c r="FB32">
        <v>3589</v>
      </c>
      <c r="FC32">
        <v>0</v>
      </c>
      <c r="FD32">
        <v>0</v>
      </c>
      <c r="FE32">
        <v>3589</v>
      </c>
      <c r="FF32">
        <v>0</v>
      </c>
      <c r="FG32">
        <v>3589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</row>
    <row r="33" spans="1:256" ht="13.5">
      <c r="A33">
        <v>473545</v>
      </c>
      <c r="B33" t="s">
        <v>36</v>
      </c>
      <c r="C33">
        <v>75266</v>
      </c>
      <c r="D33">
        <v>16226</v>
      </c>
      <c r="E33">
        <v>91492</v>
      </c>
      <c r="F33">
        <v>0</v>
      </c>
      <c r="G33">
        <v>0</v>
      </c>
      <c r="H33">
        <v>69307</v>
      </c>
      <c r="I33">
        <v>6733</v>
      </c>
      <c r="J33">
        <v>76040</v>
      </c>
      <c r="K33">
        <v>0</v>
      </c>
      <c r="L33">
        <v>75266</v>
      </c>
      <c r="M33">
        <v>16226</v>
      </c>
      <c r="N33">
        <v>91492</v>
      </c>
      <c r="O33">
        <v>0</v>
      </c>
      <c r="P33">
        <v>0</v>
      </c>
      <c r="Q33">
        <v>69307</v>
      </c>
      <c r="R33">
        <v>6733</v>
      </c>
      <c r="S33">
        <v>76040</v>
      </c>
      <c r="T33">
        <v>0</v>
      </c>
      <c r="U33">
        <v>31677</v>
      </c>
      <c r="V33">
        <v>3783</v>
      </c>
      <c r="W33">
        <v>35460</v>
      </c>
      <c r="X33">
        <v>0</v>
      </c>
      <c r="Y33">
        <v>0</v>
      </c>
      <c r="Z33">
        <v>29830</v>
      </c>
      <c r="AA33">
        <v>1322</v>
      </c>
      <c r="AB33">
        <v>31152</v>
      </c>
      <c r="AC33">
        <v>0</v>
      </c>
      <c r="AD33">
        <v>1068</v>
      </c>
      <c r="AE33">
        <v>57</v>
      </c>
      <c r="AF33">
        <v>1125</v>
      </c>
      <c r="AG33">
        <v>0</v>
      </c>
      <c r="AH33">
        <v>0</v>
      </c>
      <c r="AI33">
        <v>990</v>
      </c>
      <c r="AJ33">
        <v>30</v>
      </c>
      <c r="AK33">
        <v>1020</v>
      </c>
      <c r="AL33">
        <v>0</v>
      </c>
      <c r="AM33">
        <v>28063</v>
      </c>
      <c r="AN33">
        <v>3596</v>
      </c>
      <c r="AO33">
        <v>31659</v>
      </c>
      <c r="AP33">
        <v>0</v>
      </c>
      <c r="AQ33">
        <v>0</v>
      </c>
      <c r="AR33">
        <v>26474</v>
      </c>
      <c r="AS33">
        <v>1162</v>
      </c>
      <c r="AT33">
        <v>27636</v>
      </c>
      <c r="AU33">
        <v>0</v>
      </c>
      <c r="AV33">
        <v>247</v>
      </c>
      <c r="AW33">
        <v>0</v>
      </c>
      <c r="AX33">
        <v>247</v>
      </c>
      <c r="AY33">
        <v>0</v>
      </c>
      <c r="AZ33">
        <v>0</v>
      </c>
      <c r="BA33">
        <v>247</v>
      </c>
      <c r="BB33">
        <v>0</v>
      </c>
      <c r="BC33">
        <v>247</v>
      </c>
      <c r="BD33">
        <v>0</v>
      </c>
      <c r="BE33">
        <v>2305</v>
      </c>
      <c r="BF33">
        <v>130</v>
      </c>
      <c r="BG33">
        <v>2435</v>
      </c>
      <c r="BH33">
        <v>0</v>
      </c>
      <c r="BI33">
        <v>0</v>
      </c>
      <c r="BJ33">
        <v>2125</v>
      </c>
      <c r="BK33">
        <v>130</v>
      </c>
      <c r="BL33">
        <v>2255</v>
      </c>
      <c r="BM33">
        <v>0</v>
      </c>
      <c r="BN33">
        <v>241</v>
      </c>
      <c r="BO33">
        <v>0</v>
      </c>
      <c r="BP33">
        <v>241</v>
      </c>
      <c r="BQ33">
        <v>0</v>
      </c>
      <c r="BR33">
        <v>0</v>
      </c>
      <c r="BS33">
        <v>241</v>
      </c>
      <c r="BT33">
        <v>0</v>
      </c>
      <c r="BU33">
        <v>241</v>
      </c>
      <c r="BV33">
        <v>0</v>
      </c>
      <c r="BW33">
        <v>36832</v>
      </c>
      <c r="BX33">
        <v>12096</v>
      </c>
      <c r="BY33">
        <v>48928</v>
      </c>
      <c r="BZ33">
        <v>0</v>
      </c>
      <c r="CA33">
        <v>0</v>
      </c>
      <c r="CB33">
        <v>32872</v>
      </c>
      <c r="CC33">
        <v>5199</v>
      </c>
      <c r="CD33">
        <v>38071</v>
      </c>
      <c r="CE33">
        <v>0</v>
      </c>
      <c r="CF33">
        <v>35864</v>
      </c>
      <c r="CG33">
        <v>12096</v>
      </c>
      <c r="CH33">
        <v>47960</v>
      </c>
      <c r="CI33">
        <v>0</v>
      </c>
      <c r="CJ33">
        <v>0</v>
      </c>
      <c r="CK33">
        <v>31904</v>
      </c>
      <c r="CL33">
        <v>5199</v>
      </c>
      <c r="CM33">
        <v>37103</v>
      </c>
      <c r="CN33">
        <v>0</v>
      </c>
      <c r="CO33">
        <v>1269</v>
      </c>
      <c r="CP33">
        <v>153</v>
      </c>
      <c r="CQ33">
        <v>1422</v>
      </c>
      <c r="CR33">
        <v>0</v>
      </c>
      <c r="CS33">
        <v>0</v>
      </c>
      <c r="CT33">
        <v>1173</v>
      </c>
      <c r="CU33">
        <v>68</v>
      </c>
      <c r="CV33">
        <v>1241</v>
      </c>
      <c r="CW33">
        <v>0</v>
      </c>
      <c r="CX33">
        <v>26770</v>
      </c>
      <c r="CY33">
        <v>11943</v>
      </c>
      <c r="CZ33">
        <v>38713</v>
      </c>
      <c r="DA33">
        <v>0</v>
      </c>
      <c r="DB33">
        <v>0</v>
      </c>
      <c r="DC33">
        <v>22906</v>
      </c>
      <c r="DD33">
        <v>5131</v>
      </c>
      <c r="DE33">
        <v>28037</v>
      </c>
      <c r="DF33">
        <v>0</v>
      </c>
      <c r="DG33">
        <v>7825</v>
      </c>
      <c r="DH33">
        <v>0</v>
      </c>
      <c r="DI33">
        <v>7825</v>
      </c>
      <c r="DJ33">
        <v>0</v>
      </c>
      <c r="DK33">
        <v>0</v>
      </c>
      <c r="DL33">
        <v>7825</v>
      </c>
      <c r="DM33">
        <v>0</v>
      </c>
      <c r="DN33">
        <v>7825</v>
      </c>
      <c r="DO33">
        <v>0</v>
      </c>
      <c r="DP33">
        <v>968</v>
      </c>
      <c r="DQ33">
        <v>0</v>
      </c>
      <c r="DR33">
        <v>968</v>
      </c>
      <c r="DS33">
        <v>0</v>
      </c>
      <c r="DT33">
        <v>0</v>
      </c>
      <c r="DU33">
        <v>968</v>
      </c>
      <c r="DV33">
        <v>0</v>
      </c>
      <c r="DW33">
        <v>968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1944</v>
      </c>
      <c r="ER33">
        <v>347</v>
      </c>
      <c r="ES33">
        <v>2291</v>
      </c>
      <c r="ET33">
        <v>0</v>
      </c>
      <c r="EU33">
        <v>0</v>
      </c>
      <c r="EV33">
        <v>1792</v>
      </c>
      <c r="EW33">
        <v>212</v>
      </c>
      <c r="EX33">
        <v>2004</v>
      </c>
      <c r="EY33">
        <v>0</v>
      </c>
      <c r="EZ33">
        <v>4813</v>
      </c>
      <c r="FA33">
        <v>0</v>
      </c>
      <c r="FB33">
        <v>4813</v>
      </c>
      <c r="FC33">
        <v>0</v>
      </c>
      <c r="FD33">
        <v>0</v>
      </c>
      <c r="FE33">
        <v>4813</v>
      </c>
      <c r="FF33">
        <v>0</v>
      </c>
      <c r="FG33">
        <v>4813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</row>
    <row r="34" spans="1:256" ht="13.5">
      <c r="A34">
        <v>473553</v>
      </c>
      <c r="B34" t="s">
        <v>37</v>
      </c>
      <c r="C34">
        <v>56433</v>
      </c>
      <c r="D34">
        <v>6215</v>
      </c>
      <c r="E34">
        <v>62648</v>
      </c>
      <c r="F34">
        <v>0</v>
      </c>
      <c r="G34">
        <v>0</v>
      </c>
      <c r="H34">
        <v>54248</v>
      </c>
      <c r="I34">
        <v>2706</v>
      </c>
      <c r="J34">
        <v>56954</v>
      </c>
      <c r="K34">
        <v>0</v>
      </c>
      <c r="L34">
        <v>56433</v>
      </c>
      <c r="M34">
        <v>6215</v>
      </c>
      <c r="N34">
        <v>62648</v>
      </c>
      <c r="O34">
        <v>0</v>
      </c>
      <c r="P34">
        <v>0</v>
      </c>
      <c r="Q34">
        <v>54248</v>
      </c>
      <c r="R34">
        <v>2706</v>
      </c>
      <c r="S34">
        <v>56954</v>
      </c>
      <c r="T34">
        <v>0</v>
      </c>
      <c r="U34">
        <v>21251</v>
      </c>
      <c r="V34">
        <v>622</v>
      </c>
      <c r="W34">
        <v>21873</v>
      </c>
      <c r="X34">
        <v>0</v>
      </c>
      <c r="Y34">
        <v>0</v>
      </c>
      <c r="Z34">
        <v>20955</v>
      </c>
      <c r="AA34">
        <v>214</v>
      </c>
      <c r="AB34">
        <v>21169</v>
      </c>
      <c r="AC34">
        <v>0</v>
      </c>
      <c r="AD34">
        <v>618</v>
      </c>
      <c r="AE34">
        <v>52</v>
      </c>
      <c r="AF34">
        <v>670</v>
      </c>
      <c r="AG34">
        <v>0</v>
      </c>
      <c r="AH34">
        <v>0</v>
      </c>
      <c r="AI34">
        <v>600</v>
      </c>
      <c r="AJ34">
        <v>6</v>
      </c>
      <c r="AK34">
        <v>606</v>
      </c>
      <c r="AL34">
        <v>0</v>
      </c>
      <c r="AM34">
        <v>16811</v>
      </c>
      <c r="AN34">
        <v>440</v>
      </c>
      <c r="AO34">
        <v>17251</v>
      </c>
      <c r="AP34">
        <v>0</v>
      </c>
      <c r="AQ34">
        <v>0</v>
      </c>
      <c r="AR34">
        <v>16533</v>
      </c>
      <c r="AS34">
        <v>208</v>
      </c>
      <c r="AT34">
        <v>16741</v>
      </c>
      <c r="AU34">
        <v>0</v>
      </c>
      <c r="AV34">
        <v>447</v>
      </c>
      <c r="AW34">
        <v>0</v>
      </c>
      <c r="AX34">
        <v>447</v>
      </c>
      <c r="AY34">
        <v>0</v>
      </c>
      <c r="AZ34">
        <v>0</v>
      </c>
      <c r="BA34">
        <v>447</v>
      </c>
      <c r="BB34">
        <v>0</v>
      </c>
      <c r="BC34">
        <v>447</v>
      </c>
      <c r="BD34">
        <v>0</v>
      </c>
      <c r="BE34">
        <v>2932</v>
      </c>
      <c r="BF34">
        <v>130</v>
      </c>
      <c r="BG34">
        <v>3062</v>
      </c>
      <c r="BH34">
        <v>0</v>
      </c>
      <c r="BI34">
        <v>0</v>
      </c>
      <c r="BJ34">
        <v>2932</v>
      </c>
      <c r="BK34">
        <v>0</v>
      </c>
      <c r="BL34">
        <v>2932</v>
      </c>
      <c r="BM34">
        <v>0</v>
      </c>
      <c r="BN34">
        <v>890</v>
      </c>
      <c r="BO34">
        <v>0</v>
      </c>
      <c r="BP34">
        <v>890</v>
      </c>
      <c r="BQ34">
        <v>0</v>
      </c>
      <c r="BR34">
        <v>0</v>
      </c>
      <c r="BS34">
        <v>890</v>
      </c>
      <c r="BT34">
        <v>0</v>
      </c>
      <c r="BU34">
        <v>890</v>
      </c>
      <c r="BV34">
        <v>0</v>
      </c>
      <c r="BW34">
        <v>28963</v>
      </c>
      <c r="BX34">
        <v>5593</v>
      </c>
      <c r="BY34">
        <v>34556</v>
      </c>
      <c r="BZ34">
        <v>0</v>
      </c>
      <c r="CA34">
        <v>0</v>
      </c>
      <c r="CB34">
        <v>27106</v>
      </c>
      <c r="CC34">
        <v>2492</v>
      </c>
      <c r="CD34">
        <v>29598</v>
      </c>
      <c r="CE34">
        <v>0</v>
      </c>
      <c r="CF34">
        <v>28452</v>
      </c>
      <c r="CG34">
        <v>5593</v>
      </c>
      <c r="CH34">
        <v>34045</v>
      </c>
      <c r="CI34">
        <v>0</v>
      </c>
      <c r="CJ34">
        <v>0</v>
      </c>
      <c r="CK34">
        <v>26595</v>
      </c>
      <c r="CL34">
        <v>2492</v>
      </c>
      <c r="CM34">
        <v>29087</v>
      </c>
      <c r="CN34">
        <v>0</v>
      </c>
      <c r="CO34">
        <v>1277</v>
      </c>
      <c r="CP34">
        <v>397</v>
      </c>
      <c r="CQ34">
        <v>1674</v>
      </c>
      <c r="CR34">
        <v>0</v>
      </c>
      <c r="CS34">
        <v>0</v>
      </c>
      <c r="CT34">
        <v>1145</v>
      </c>
      <c r="CU34">
        <v>83</v>
      </c>
      <c r="CV34">
        <v>1228</v>
      </c>
      <c r="CW34">
        <v>0</v>
      </c>
      <c r="CX34">
        <v>15275</v>
      </c>
      <c r="CY34">
        <v>5196</v>
      </c>
      <c r="CZ34">
        <v>20471</v>
      </c>
      <c r="DA34">
        <v>0</v>
      </c>
      <c r="DB34">
        <v>0</v>
      </c>
      <c r="DC34">
        <v>13550</v>
      </c>
      <c r="DD34">
        <v>2409</v>
      </c>
      <c r="DE34">
        <v>15959</v>
      </c>
      <c r="DF34">
        <v>0</v>
      </c>
      <c r="DG34">
        <v>11900</v>
      </c>
      <c r="DH34">
        <v>0</v>
      </c>
      <c r="DI34">
        <v>11900</v>
      </c>
      <c r="DJ34">
        <v>0</v>
      </c>
      <c r="DK34">
        <v>0</v>
      </c>
      <c r="DL34">
        <v>11900</v>
      </c>
      <c r="DM34">
        <v>0</v>
      </c>
      <c r="DN34">
        <v>11900</v>
      </c>
      <c r="DO34">
        <v>0</v>
      </c>
      <c r="DP34">
        <v>511</v>
      </c>
      <c r="DQ34">
        <v>0</v>
      </c>
      <c r="DR34">
        <v>511</v>
      </c>
      <c r="DS34">
        <v>0</v>
      </c>
      <c r="DT34">
        <v>0</v>
      </c>
      <c r="DU34">
        <v>511</v>
      </c>
      <c r="DV34">
        <v>0</v>
      </c>
      <c r="DW34">
        <v>511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1923</v>
      </c>
      <c r="ER34">
        <v>0</v>
      </c>
      <c r="ES34">
        <v>1923</v>
      </c>
      <c r="ET34">
        <v>0</v>
      </c>
      <c r="EU34">
        <v>0</v>
      </c>
      <c r="EV34">
        <v>1891</v>
      </c>
      <c r="EW34">
        <v>0</v>
      </c>
      <c r="EX34">
        <v>1891</v>
      </c>
      <c r="EY34">
        <v>0</v>
      </c>
      <c r="EZ34">
        <v>4266</v>
      </c>
      <c r="FA34">
        <v>0</v>
      </c>
      <c r="FB34">
        <v>4266</v>
      </c>
      <c r="FC34">
        <v>0</v>
      </c>
      <c r="FD34">
        <v>0</v>
      </c>
      <c r="FE34">
        <v>4266</v>
      </c>
      <c r="FF34">
        <v>0</v>
      </c>
      <c r="FG34">
        <v>4266</v>
      </c>
      <c r="FH34">
        <v>0</v>
      </c>
      <c r="FI34">
        <v>30</v>
      </c>
      <c r="FJ34">
        <v>0</v>
      </c>
      <c r="FK34">
        <v>30</v>
      </c>
      <c r="FL34">
        <v>0</v>
      </c>
      <c r="FM34">
        <v>0</v>
      </c>
      <c r="FN34">
        <v>30</v>
      </c>
      <c r="FO34">
        <v>0</v>
      </c>
      <c r="FP34">
        <v>30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</row>
    <row r="35" spans="1:256" ht="13.5">
      <c r="A35">
        <v>473561</v>
      </c>
      <c r="B35" t="s">
        <v>38</v>
      </c>
      <c r="C35">
        <v>25529</v>
      </c>
      <c r="D35">
        <v>3297</v>
      </c>
      <c r="E35">
        <v>28826</v>
      </c>
      <c r="F35">
        <v>0</v>
      </c>
      <c r="G35">
        <v>0</v>
      </c>
      <c r="H35">
        <v>24915</v>
      </c>
      <c r="I35">
        <v>1068</v>
      </c>
      <c r="J35">
        <v>25983</v>
      </c>
      <c r="K35">
        <v>0</v>
      </c>
      <c r="L35">
        <v>25529</v>
      </c>
      <c r="M35">
        <v>3297</v>
      </c>
      <c r="N35">
        <v>28826</v>
      </c>
      <c r="O35">
        <v>0</v>
      </c>
      <c r="P35">
        <v>0</v>
      </c>
      <c r="Q35">
        <v>24915</v>
      </c>
      <c r="R35">
        <v>1068</v>
      </c>
      <c r="S35">
        <v>25983</v>
      </c>
      <c r="T35">
        <v>0</v>
      </c>
      <c r="U35">
        <v>13801</v>
      </c>
      <c r="V35">
        <v>1789</v>
      </c>
      <c r="W35">
        <v>15590</v>
      </c>
      <c r="X35">
        <v>0</v>
      </c>
      <c r="Y35">
        <v>0</v>
      </c>
      <c r="Z35">
        <v>13500</v>
      </c>
      <c r="AA35">
        <v>775</v>
      </c>
      <c r="AB35">
        <v>14275</v>
      </c>
      <c r="AC35">
        <v>0</v>
      </c>
      <c r="AD35">
        <v>447</v>
      </c>
      <c r="AE35">
        <v>72</v>
      </c>
      <c r="AF35">
        <v>519</v>
      </c>
      <c r="AG35">
        <v>0</v>
      </c>
      <c r="AH35">
        <v>0</v>
      </c>
      <c r="AI35">
        <v>434</v>
      </c>
      <c r="AJ35">
        <v>31</v>
      </c>
      <c r="AK35">
        <v>465</v>
      </c>
      <c r="AL35">
        <v>0</v>
      </c>
      <c r="AM35">
        <v>10887</v>
      </c>
      <c r="AN35">
        <v>1717</v>
      </c>
      <c r="AO35">
        <v>12604</v>
      </c>
      <c r="AP35">
        <v>0</v>
      </c>
      <c r="AQ35">
        <v>0</v>
      </c>
      <c r="AR35">
        <v>10599</v>
      </c>
      <c r="AS35">
        <v>744</v>
      </c>
      <c r="AT35">
        <v>11343</v>
      </c>
      <c r="AU35">
        <v>0</v>
      </c>
      <c r="AV35">
        <v>441</v>
      </c>
      <c r="AW35">
        <v>0</v>
      </c>
      <c r="AX35">
        <v>441</v>
      </c>
      <c r="AY35">
        <v>0</v>
      </c>
      <c r="AZ35">
        <v>0</v>
      </c>
      <c r="BA35">
        <v>441</v>
      </c>
      <c r="BB35">
        <v>0</v>
      </c>
      <c r="BC35">
        <v>441</v>
      </c>
      <c r="BD35">
        <v>0</v>
      </c>
      <c r="BE35">
        <v>2205</v>
      </c>
      <c r="BF35">
        <v>0</v>
      </c>
      <c r="BG35">
        <v>2205</v>
      </c>
      <c r="BH35">
        <v>0</v>
      </c>
      <c r="BI35">
        <v>0</v>
      </c>
      <c r="BJ35">
        <v>2205</v>
      </c>
      <c r="BK35">
        <v>0</v>
      </c>
      <c r="BL35">
        <v>2205</v>
      </c>
      <c r="BM35">
        <v>0</v>
      </c>
      <c r="BN35">
        <v>262</v>
      </c>
      <c r="BO35">
        <v>0</v>
      </c>
      <c r="BP35">
        <v>262</v>
      </c>
      <c r="BQ35">
        <v>0</v>
      </c>
      <c r="BR35">
        <v>0</v>
      </c>
      <c r="BS35">
        <v>262</v>
      </c>
      <c r="BT35">
        <v>0</v>
      </c>
      <c r="BU35">
        <v>262</v>
      </c>
      <c r="BV35">
        <v>0</v>
      </c>
      <c r="BW35">
        <v>8557</v>
      </c>
      <c r="BX35">
        <v>1425</v>
      </c>
      <c r="BY35">
        <v>9982</v>
      </c>
      <c r="BZ35">
        <v>0</v>
      </c>
      <c r="CA35">
        <v>0</v>
      </c>
      <c r="CB35">
        <v>8278</v>
      </c>
      <c r="CC35">
        <v>269</v>
      </c>
      <c r="CD35">
        <v>8547</v>
      </c>
      <c r="CE35">
        <v>0</v>
      </c>
      <c r="CF35">
        <v>8557</v>
      </c>
      <c r="CG35">
        <v>1425</v>
      </c>
      <c r="CH35">
        <v>9982</v>
      </c>
      <c r="CI35">
        <v>0</v>
      </c>
      <c r="CJ35">
        <v>0</v>
      </c>
      <c r="CK35">
        <v>8278</v>
      </c>
      <c r="CL35">
        <v>269</v>
      </c>
      <c r="CM35">
        <v>8547</v>
      </c>
      <c r="CN35">
        <v>0</v>
      </c>
      <c r="CO35">
        <v>328</v>
      </c>
      <c r="CP35">
        <v>0</v>
      </c>
      <c r="CQ35">
        <v>328</v>
      </c>
      <c r="CR35">
        <v>0</v>
      </c>
      <c r="CS35">
        <v>0</v>
      </c>
      <c r="CT35">
        <v>328</v>
      </c>
      <c r="CU35">
        <v>0</v>
      </c>
      <c r="CV35">
        <v>328</v>
      </c>
      <c r="CW35">
        <v>0</v>
      </c>
      <c r="CX35">
        <v>5038</v>
      </c>
      <c r="CY35">
        <v>955</v>
      </c>
      <c r="CZ35">
        <v>5993</v>
      </c>
      <c r="DA35">
        <v>0</v>
      </c>
      <c r="DB35">
        <v>0</v>
      </c>
      <c r="DC35">
        <v>4760</v>
      </c>
      <c r="DD35">
        <v>269</v>
      </c>
      <c r="DE35">
        <v>5029</v>
      </c>
      <c r="DF35">
        <v>0</v>
      </c>
      <c r="DG35">
        <v>3191</v>
      </c>
      <c r="DH35">
        <v>470</v>
      </c>
      <c r="DI35">
        <v>3661</v>
      </c>
      <c r="DJ35">
        <v>0</v>
      </c>
      <c r="DK35">
        <v>0</v>
      </c>
      <c r="DL35">
        <v>3190</v>
      </c>
      <c r="DM35">
        <v>0</v>
      </c>
      <c r="DN35">
        <v>3190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553</v>
      </c>
      <c r="ER35">
        <v>83</v>
      </c>
      <c r="ES35">
        <v>636</v>
      </c>
      <c r="ET35">
        <v>0</v>
      </c>
      <c r="EU35">
        <v>0</v>
      </c>
      <c r="EV35">
        <v>519</v>
      </c>
      <c r="EW35">
        <v>24</v>
      </c>
      <c r="EX35">
        <v>543</v>
      </c>
      <c r="EY35">
        <v>0</v>
      </c>
      <c r="EZ35">
        <v>2618</v>
      </c>
      <c r="FA35">
        <v>0</v>
      </c>
      <c r="FB35">
        <v>2618</v>
      </c>
      <c r="FC35">
        <v>0</v>
      </c>
      <c r="FD35">
        <v>0</v>
      </c>
      <c r="FE35">
        <v>2618</v>
      </c>
      <c r="FF35">
        <v>0</v>
      </c>
      <c r="FG35">
        <v>2618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</row>
    <row r="36" spans="1:256" ht="13.5">
      <c r="A36">
        <v>473570</v>
      </c>
      <c r="B36" t="s">
        <v>39</v>
      </c>
      <c r="C36">
        <v>176002</v>
      </c>
      <c r="D36">
        <v>16698</v>
      </c>
      <c r="E36">
        <v>192700</v>
      </c>
      <c r="F36">
        <v>0</v>
      </c>
      <c r="G36">
        <v>0</v>
      </c>
      <c r="H36">
        <v>172343</v>
      </c>
      <c r="I36">
        <v>4066</v>
      </c>
      <c r="J36">
        <v>176409</v>
      </c>
      <c r="K36">
        <v>0</v>
      </c>
      <c r="L36">
        <v>176002</v>
      </c>
      <c r="M36">
        <v>16698</v>
      </c>
      <c r="N36">
        <v>192700</v>
      </c>
      <c r="O36">
        <v>0</v>
      </c>
      <c r="P36">
        <v>0</v>
      </c>
      <c r="Q36">
        <v>172343</v>
      </c>
      <c r="R36">
        <v>4066</v>
      </c>
      <c r="S36">
        <v>176409</v>
      </c>
      <c r="T36">
        <v>0</v>
      </c>
      <c r="U36">
        <v>76877</v>
      </c>
      <c r="V36">
        <v>3546</v>
      </c>
      <c r="W36">
        <v>80423</v>
      </c>
      <c r="X36">
        <v>0</v>
      </c>
      <c r="Y36">
        <v>0</v>
      </c>
      <c r="Z36">
        <v>75857</v>
      </c>
      <c r="AA36">
        <v>1609</v>
      </c>
      <c r="AB36">
        <v>77466</v>
      </c>
      <c r="AC36">
        <v>0</v>
      </c>
      <c r="AD36">
        <v>1604</v>
      </c>
      <c r="AE36">
        <v>98</v>
      </c>
      <c r="AF36">
        <v>1702</v>
      </c>
      <c r="AG36">
        <v>0</v>
      </c>
      <c r="AH36">
        <v>0</v>
      </c>
      <c r="AI36">
        <v>1575</v>
      </c>
      <c r="AJ36">
        <v>44</v>
      </c>
      <c r="AK36">
        <v>1619</v>
      </c>
      <c r="AL36">
        <v>0</v>
      </c>
      <c r="AM36">
        <v>56135</v>
      </c>
      <c r="AN36">
        <v>3448</v>
      </c>
      <c r="AO36">
        <v>59583</v>
      </c>
      <c r="AP36">
        <v>0</v>
      </c>
      <c r="AQ36">
        <v>0</v>
      </c>
      <c r="AR36">
        <v>55144</v>
      </c>
      <c r="AS36">
        <v>1565</v>
      </c>
      <c r="AT36">
        <v>56709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4490</v>
      </c>
      <c r="BF36">
        <v>0</v>
      </c>
      <c r="BG36">
        <v>4490</v>
      </c>
      <c r="BH36">
        <v>0</v>
      </c>
      <c r="BI36">
        <v>0</v>
      </c>
      <c r="BJ36">
        <v>4490</v>
      </c>
      <c r="BK36">
        <v>0</v>
      </c>
      <c r="BL36">
        <v>4490</v>
      </c>
      <c r="BM36">
        <v>0</v>
      </c>
      <c r="BN36">
        <v>14648</v>
      </c>
      <c r="BO36">
        <v>0</v>
      </c>
      <c r="BP36">
        <v>14648</v>
      </c>
      <c r="BQ36">
        <v>0</v>
      </c>
      <c r="BR36">
        <v>0</v>
      </c>
      <c r="BS36">
        <v>14648</v>
      </c>
      <c r="BT36">
        <v>0</v>
      </c>
      <c r="BU36">
        <v>14648</v>
      </c>
      <c r="BV36">
        <v>0</v>
      </c>
      <c r="BW36">
        <v>84426</v>
      </c>
      <c r="BX36">
        <v>12807</v>
      </c>
      <c r="BY36">
        <v>97233</v>
      </c>
      <c r="BZ36">
        <v>0</v>
      </c>
      <c r="CA36">
        <v>0</v>
      </c>
      <c r="CB36">
        <v>81935</v>
      </c>
      <c r="CC36">
        <v>2295</v>
      </c>
      <c r="CD36">
        <v>84230</v>
      </c>
      <c r="CE36">
        <v>0</v>
      </c>
      <c r="CF36">
        <v>70602</v>
      </c>
      <c r="CG36">
        <v>12807</v>
      </c>
      <c r="CH36">
        <v>83409</v>
      </c>
      <c r="CI36">
        <v>0</v>
      </c>
      <c r="CJ36">
        <v>0</v>
      </c>
      <c r="CK36">
        <v>68111</v>
      </c>
      <c r="CL36">
        <v>2295</v>
      </c>
      <c r="CM36">
        <v>70406</v>
      </c>
      <c r="CN36">
        <v>0</v>
      </c>
      <c r="CO36">
        <v>19204</v>
      </c>
      <c r="CP36">
        <v>3484</v>
      </c>
      <c r="CQ36">
        <v>22688</v>
      </c>
      <c r="CR36">
        <v>0</v>
      </c>
      <c r="CS36">
        <v>0</v>
      </c>
      <c r="CT36">
        <v>18526</v>
      </c>
      <c r="CU36">
        <v>624</v>
      </c>
      <c r="CV36">
        <v>19150</v>
      </c>
      <c r="CW36">
        <v>0</v>
      </c>
      <c r="CX36">
        <v>16097</v>
      </c>
      <c r="CY36">
        <v>2920</v>
      </c>
      <c r="CZ36">
        <v>19017</v>
      </c>
      <c r="DA36">
        <v>0</v>
      </c>
      <c r="DB36">
        <v>0</v>
      </c>
      <c r="DC36">
        <v>15529</v>
      </c>
      <c r="DD36">
        <v>523</v>
      </c>
      <c r="DE36">
        <v>16052</v>
      </c>
      <c r="DF36">
        <v>0</v>
      </c>
      <c r="DG36">
        <v>35301</v>
      </c>
      <c r="DH36">
        <v>6403</v>
      </c>
      <c r="DI36">
        <v>41704</v>
      </c>
      <c r="DJ36">
        <v>0</v>
      </c>
      <c r="DK36">
        <v>0</v>
      </c>
      <c r="DL36">
        <v>34056</v>
      </c>
      <c r="DM36">
        <v>1148</v>
      </c>
      <c r="DN36">
        <v>35204</v>
      </c>
      <c r="DO36">
        <v>0</v>
      </c>
      <c r="DP36">
        <v>13824</v>
      </c>
      <c r="DQ36">
        <v>0</v>
      </c>
      <c r="DR36">
        <v>13824</v>
      </c>
      <c r="DS36">
        <v>0</v>
      </c>
      <c r="DT36">
        <v>0</v>
      </c>
      <c r="DU36">
        <v>13824</v>
      </c>
      <c r="DV36">
        <v>0</v>
      </c>
      <c r="DW36">
        <v>13824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4175</v>
      </c>
      <c r="ER36">
        <v>345</v>
      </c>
      <c r="ES36">
        <v>4520</v>
      </c>
      <c r="ET36">
        <v>0</v>
      </c>
      <c r="EU36">
        <v>0</v>
      </c>
      <c r="EV36">
        <v>4027</v>
      </c>
      <c r="EW36">
        <v>162</v>
      </c>
      <c r="EX36">
        <v>4189</v>
      </c>
      <c r="EY36">
        <v>0</v>
      </c>
      <c r="EZ36">
        <v>10415</v>
      </c>
      <c r="FA36">
        <v>0</v>
      </c>
      <c r="FB36">
        <v>10415</v>
      </c>
      <c r="FC36">
        <v>0</v>
      </c>
      <c r="FD36">
        <v>0</v>
      </c>
      <c r="FE36">
        <v>10415</v>
      </c>
      <c r="FF36">
        <v>0</v>
      </c>
      <c r="FG36">
        <v>10415</v>
      </c>
      <c r="FH36">
        <v>0</v>
      </c>
      <c r="FI36">
        <v>109</v>
      </c>
      <c r="FJ36">
        <v>0</v>
      </c>
      <c r="FK36">
        <v>109</v>
      </c>
      <c r="FL36">
        <v>0</v>
      </c>
      <c r="FM36">
        <v>0</v>
      </c>
      <c r="FN36">
        <v>109</v>
      </c>
      <c r="FO36">
        <v>0</v>
      </c>
      <c r="FP36">
        <v>109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</row>
    <row r="37" spans="1:256" ht="13.5">
      <c r="A37">
        <v>473588</v>
      </c>
      <c r="B37" t="s">
        <v>40</v>
      </c>
      <c r="C37">
        <v>80975</v>
      </c>
      <c r="D37">
        <v>2187</v>
      </c>
      <c r="E37">
        <v>83162</v>
      </c>
      <c r="F37">
        <v>0</v>
      </c>
      <c r="G37">
        <v>0</v>
      </c>
      <c r="H37">
        <v>80218</v>
      </c>
      <c r="I37">
        <v>957</v>
      </c>
      <c r="J37">
        <v>81175</v>
      </c>
      <c r="K37">
        <v>0</v>
      </c>
      <c r="L37">
        <v>80975</v>
      </c>
      <c r="M37">
        <v>2187</v>
      </c>
      <c r="N37">
        <v>83162</v>
      </c>
      <c r="O37">
        <v>0</v>
      </c>
      <c r="P37">
        <v>0</v>
      </c>
      <c r="Q37">
        <v>80218</v>
      </c>
      <c r="R37">
        <v>957</v>
      </c>
      <c r="S37">
        <v>81175</v>
      </c>
      <c r="T37">
        <v>0</v>
      </c>
      <c r="U37">
        <v>37683</v>
      </c>
      <c r="V37">
        <v>855</v>
      </c>
      <c r="W37">
        <v>38538</v>
      </c>
      <c r="X37">
        <v>0</v>
      </c>
      <c r="Y37">
        <v>0</v>
      </c>
      <c r="Z37">
        <v>37174</v>
      </c>
      <c r="AA37">
        <v>405</v>
      </c>
      <c r="AB37">
        <v>37579</v>
      </c>
      <c r="AC37">
        <v>0</v>
      </c>
      <c r="AD37">
        <v>768</v>
      </c>
      <c r="AE37">
        <v>21</v>
      </c>
      <c r="AF37">
        <v>789</v>
      </c>
      <c r="AG37">
        <v>0</v>
      </c>
      <c r="AH37">
        <v>0</v>
      </c>
      <c r="AI37">
        <v>759</v>
      </c>
      <c r="AJ37">
        <v>21</v>
      </c>
      <c r="AK37">
        <v>780</v>
      </c>
      <c r="AL37">
        <v>0</v>
      </c>
      <c r="AM37">
        <v>26319</v>
      </c>
      <c r="AN37">
        <v>834</v>
      </c>
      <c r="AO37">
        <v>27153</v>
      </c>
      <c r="AP37">
        <v>0</v>
      </c>
      <c r="AQ37">
        <v>0</v>
      </c>
      <c r="AR37">
        <v>25819</v>
      </c>
      <c r="AS37">
        <v>384</v>
      </c>
      <c r="AT37">
        <v>26203</v>
      </c>
      <c r="AU37">
        <v>0</v>
      </c>
      <c r="AV37">
        <v>155</v>
      </c>
      <c r="AW37">
        <v>0</v>
      </c>
      <c r="AX37">
        <v>155</v>
      </c>
      <c r="AY37">
        <v>0</v>
      </c>
      <c r="AZ37">
        <v>0</v>
      </c>
      <c r="BA37">
        <v>155</v>
      </c>
      <c r="BB37">
        <v>0</v>
      </c>
      <c r="BC37">
        <v>155</v>
      </c>
      <c r="BD37">
        <v>0</v>
      </c>
      <c r="BE37">
        <v>2409</v>
      </c>
      <c r="BF37">
        <v>0</v>
      </c>
      <c r="BG37">
        <v>2409</v>
      </c>
      <c r="BH37">
        <v>0</v>
      </c>
      <c r="BI37">
        <v>0</v>
      </c>
      <c r="BJ37">
        <v>2409</v>
      </c>
      <c r="BK37">
        <v>0</v>
      </c>
      <c r="BL37">
        <v>2409</v>
      </c>
      <c r="BM37">
        <v>0</v>
      </c>
      <c r="BN37">
        <v>8187</v>
      </c>
      <c r="BO37">
        <v>0</v>
      </c>
      <c r="BP37">
        <v>8187</v>
      </c>
      <c r="BQ37">
        <v>0</v>
      </c>
      <c r="BR37">
        <v>0</v>
      </c>
      <c r="BS37">
        <v>8187</v>
      </c>
      <c r="BT37">
        <v>0</v>
      </c>
      <c r="BU37">
        <v>8187</v>
      </c>
      <c r="BV37">
        <v>0</v>
      </c>
      <c r="BW37">
        <v>36975</v>
      </c>
      <c r="BX37">
        <v>1085</v>
      </c>
      <c r="BY37">
        <v>38060</v>
      </c>
      <c r="BZ37">
        <v>0</v>
      </c>
      <c r="CA37">
        <v>0</v>
      </c>
      <c r="CB37">
        <v>36802</v>
      </c>
      <c r="CC37">
        <v>385</v>
      </c>
      <c r="CD37">
        <v>37187</v>
      </c>
      <c r="CE37">
        <v>0</v>
      </c>
      <c r="CF37">
        <v>23065</v>
      </c>
      <c r="CG37">
        <v>1085</v>
      </c>
      <c r="CH37">
        <v>24150</v>
      </c>
      <c r="CI37">
        <v>0</v>
      </c>
      <c r="CJ37">
        <v>0</v>
      </c>
      <c r="CK37">
        <v>22892</v>
      </c>
      <c r="CL37">
        <v>385</v>
      </c>
      <c r="CM37">
        <v>23277</v>
      </c>
      <c r="CN37">
        <v>0</v>
      </c>
      <c r="CO37">
        <v>2053</v>
      </c>
      <c r="CP37">
        <v>96</v>
      </c>
      <c r="CQ37">
        <v>2149</v>
      </c>
      <c r="CR37">
        <v>0</v>
      </c>
      <c r="CS37">
        <v>0</v>
      </c>
      <c r="CT37">
        <v>2037</v>
      </c>
      <c r="CU37">
        <v>35</v>
      </c>
      <c r="CV37">
        <v>2072</v>
      </c>
      <c r="CW37">
        <v>0</v>
      </c>
      <c r="CX37">
        <v>4982</v>
      </c>
      <c r="CY37">
        <v>235</v>
      </c>
      <c r="CZ37">
        <v>5217</v>
      </c>
      <c r="DA37">
        <v>0</v>
      </c>
      <c r="DB37">
        <v>0</v>
      </c>
      <c r="DC37">
        <v>4945</v>
      </c>
      <c r="DD37">
        <v>83</v>
      </c>
      <c r="DE37">
        <v>5028</v>
      </c>
      <c r="DF37">
        <v>0</v>
      </c>
      <c r="DG37">
        <v>16030</v>
      </c>
      <c r="DH37">
        <v>754</v>
      </c>
      <c r="DI37">
        <v>16784</v>
      </c>
      <c r="DJ37">
        <v>0</v>
      </c>
      <c r="DK37">
        <v>0</v>
      </c>
      <c r="DL37">
        <v>15910</v>
      </c>
      <c r="DM37">
        <v>267</v>
      </c>
      <c r="DN37">
        <v>16177</v>
      </c>
      <c r="DO37">
        <v>0</v>
      </c>
      <c r="DP37">
        <v>13910</v>
      </c>
      <c r="DQ37">
        <v>0</v>
      </c>
      <c r="DR37">
        <v>13910</v>
      </c>
      <c r="DS37">
        <v>0</v>
      </c>
      <c r="DT37">
        <v>0</v>
      </c>
      <c r="DU37">
        <v>13910</v>
      </c>
      <c r="DV37">
        <v>0</v>
      </c>
      <c r="DW37">
        <v>13910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1905</v>
      </c>
      <c r="ER37">
        <v>247</v>
      </c>
      <c r="ES37">
        <v>2152</v>
      </c>
      <c r="ET37">
        <v>0</v>
      </c>
      <c r="EU37">
        <v>0</v>
      </c>
      <c r="EV37">
        <v>1830</v>
      </c>
      <c r="EW37">
        <v>167</v>
      </c>
      <c r="EX37">
        <v>1997</v>
      </c>
      <c r="EY37">
        <v>0</v>
      </c>
      <c r="EZ37">
        <v>4412</v>
      </c>
      <c r="FA37">
        <v>0</v>
      </c>
      <c r="FB37">
        <v>4412</v>
      </c>
      <c r="FC37">
        <v>0</v>
      </c>
      <c r="FD37">
        <v>0</v>
      </c>
      <c r="FE37">
        <v>4412</v>
      </c>
      <c r="FF37">
        <v>0</v>
      </c>
      <c r="FG37">
        <v>4412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</row>
    <row r="38" spans="1:256" ht="13.5">
      <c r="A38">
        <v>473596</v>
      </c>
      <c r="B38" t="s">
        <v>41</v>
      </c>
      <c r="C38">
        <v>69904</v>
      </c>
      <c r="D38">
        <v>10552</v>
      </c>
      <c r="E38">
        <v>80456</v>
      </c>
      <c r="F38">
        <v>0</v>
      </c>
      <c r="G38">
        <v>0</v>
      </c>
      <c r="H38">
        <v>67082</v>
      </c>
      <c r="I38">
        <v>2012</v>
      </c>
      <c r="J38">
        <v>69094</v>
      </c>
      <c r="K38">
        <v>0</v>
      </c>
      <c r="L38">
        <v>69904</v>
      </c>
      <c r="M38">
        <v>10552</v>
      </c>
      <c r="N38">
        <v>80456</v>
      </c>
      <c r="O38">
        <v>0</v>
      </c>
      <c r="P38">
        <v>0</v>
      </c>
      <c r="Q38">
        <v>67082</v>
      </c>
      <c r="R38">
        <v>2012</v>
      </c>
      <c r="S38">
        <v>69094</v>
      </c>
      <c r="T38">
        <v>0</v>
      </c>
      <c r="U38">
        <v>31294</v>
      </c>
      <c r="V38">
        <v>2713</v>
      </c>
      <c r="W38">
        <v>34007</v>
      </c>
      <c r="X38">
        <v>0</v>
      </c>
      <c r="Y38">
        <v>0</v>
      </c>
      <c r="Z38">
        <v>30085</v>
      </c>
      <c r="AA38">
        <v>1527</v>
      </c>
      <c r="AB38">
        <v>31612</v>
      </c>
      <c r="AC38">
        <v>0</v>
      </c>
      <c r="AD38">
        <v>503</v>
      </c>
      <c r="AE38">
        <v>319</v>
      </c>
      <c r="AF38">
        <v>822</v>
      </c>
      <c r="AG38">
        <v>0</v>
      </c>
      <c r="AH38">
        <v>0</v>
      </c>
      <c r="AI38">
        <v>481</v>
      </c>
      <c r="AJ38">
        <v>181</v>
      </c>
      <c r="AK38">
        <v>662</v>
      </c>
      <c r="AL38">
        <v>0</v>
      </c>
      <c r="AM38">
        <v>27346</v>
      </c>
      <c r="AN38">
        <v>2394</v>
      </c>
      <c r="AO38">
        <v>29740</v>
      </c>
      <c r="AP38">
        <v>0</v>
      </c>
      <c r="AQ38">
        <v>0</v>
      </c>
      <c r="AR38">
        <v>26159</v>
      </c>
      <c r="AS38">
        <v>1346</v>
      </c>
      <c r="AT38">
        <v>27505</v>
      </c>
      <c r="AU38">
        <v>0</v>
      </c>
      <c r="AV38">
        <v>664</v>
      </c>
      <c r="AW38">
        <v>0</v>
      </c>
      <c r="AX38">
        <v>664</v>
      </c>
      <c r="AY38">
        <v>0</v>
      </c>
      <c r="AZ38">
        <v>0</v>
      </c>
      <c r="BA38">
        <v>664</v>
      </c>
      <c r="BB38">
        <v>0</v>
      </c>
      <c r="BC38">
        <v>664</v>
      </c>
      <c r="BD38">
        <v>0</v>
      </c>
      <c r="BE38">
        <v>2695</v>
      </c>
      <c r="BF38">
        <v>0</v>
      </c>
      <c r="BG38">
        <v>2695</v>
      </c>
      <c r="BH38">
        <v>0</v>
      </c>
      <c r="BI38">
        <v>0</v>
      </c>
      <c r="BJ38">
        <v>2695</v>
      </c>
      <c r="BK38">
        <v>0</v>
      </c>
      <c r="BL38">
        <v>2695</v>
      </c>
      <c r="BM38">
        <v>0</v>
      </c>
      <c r="BN38">
        <v>750</v>
      </c>
      <c r="BO38">
        <v>0</v>
      </c>
      <c r="BP38">
        <v>750</v>
      </c>
      <c r="BQ38">
        <v>0</v>
      </c>
      <c r="BR38">
        <v>0</v>
      </c>
      <c r="BS38">
        <v>750</v>
      </c>
      <c r="BT38">
        <v>0</v>
      </c>
      <c r="BU38">
        <v>750</v>
      </c>
      <c r="BV38">
        <v>0</v>
      </c>
      <c r="BW38">
        <v>28212</v>
      </c>
      <c r="BX38">
        <v>7558</v>
      </c>
      <c r="BY38">
        <v>35770</v>
      </c>
      <c r="BZ38">
        <v>0</v>
      </c>
      <c r="CA38">
        <v>0</v>
      </c>
      <c r="CB38">
        <v>26764</v>
      </c>
      <c r="CC38">
        <v>419</v>
      </c>
      <c r="CD38">
        <v>27183</v>
      </c>
      <c r="CE38">
        <v>0</v>
      </c>
      <c r="CF38">
        <v>28184</v>
      </c>
      <c r="CG38">
        <v>7558</v>
      </c>
      <c r="CH38">
        <v>35742</v>
      </c>
      <c r="CI38">
        <v>0</v>
      </c>
      <c r="CJ38">
        <v>0</v>
      </c>
      <c r="CK38">
        <v>26736</v>
      </c>
      <c r="CL38">
        <v>419</v>
      </c>
      <c r="CM38">
        <v>27155</v>
      </c>
      <c r="CN38">
        <v>0</v>
      </c>
      <c r="CO38">
        <v>1448</v>
      </c>
      <c r="CP38">
        <v>340</v>
      </c>
      <c r="CQ38">
        <v>1788</v>
      </c>
      <c r="CR38">
        <v>0</v>
      </c>
      <c r="CS38">
        <v>0</v>
      </c>
      <c r="CT38">
        <v>1373</v>
      </c>
      <c r="CU38">
        <v>19</v>
      </c>
      <c r="CV38">
        <v>1392</v>
      </c>
      <c r="CW38">
        <v>0</v>
      </c>
      <c r="CX38">
        <v>15630</v>
      </c>
      <c r="CY38">
        <v>4161</v>
      </c>
      <c r="CZ38">
        <v>19791</v>
      </c>
      <c r="DA38">
        <v>0</v>
      </c>
      <c r="DB38">
        <v>0</v>
      </c>
      <c r="DC38">
        <v>14827</v>
      </c>
      <c r="DD38">
        <v>231</v>
      </c>
      <c r="DE38">
        <v>15058</v>
      </c>
      <c r="DF38">
        <v>0</v>
      </c>
      <c r="DG38">
        <v>11106</v>
      </c>
      <c r="DH38">
        <v>3057</v>
      </c>
      <c r="DI38">
        <v>14163</v>
      </c>
      <c r="DJ38">
        <v>0</v>
      </c>
      <c r="DK38">
        <v>0</v>
      </c>
      <c r="DL38">
        <v>10536</v>
      </c>
      <c r="DM38">
        <v>169</v>
      </c>
      <c r="DN38">
        <v>10705</v>
      </c>
      <c r="DO38">
        <v>0</v>
      </c>
      <c r="DP38">
        <v>28</v>
      </c>
      <c r="DQ38">
        <v>0</v>
      </c>
      <c r="DR38">
        <v>28</v>
      </c>
      <c r="DS38">
        <v>0</v>
      </c>
      <c r="DT38">
        <v>0</v>
      </c>
      <c r="DU38">
        <v>28</v>
      </c>
      <c r="DV38">
        <v>0</v>
      </c>
      <c r="DW38">
        <v>28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3281</v>
      </c>
      <c r="ER38">
        <v>281</v>
      </c>
      <c r="ES38">
        <v>3562</v>
      </c>
      <c r="ET38">
        <v>0</v>
      </c>
      <c r="EU38">
        <v>0</v>
      </c>
      <c r="EV38">
        <v>3116</v>
      </c>
      <c r="EW38">
        <v>66</v>
      </c>
      <c r="EX38">
        <v>3182</v>
      </c>
      <c r="EY38">
        <v>0</v>
      </c>
      <c r="EZ38">
        <v>7117</v>
      </c>
      <c r="FA38">
        <v>0</v>
      </c>
      <c r="FB38">
        <v>7117</v>
      </c>
      <c r="FC38">
        <v>0</v>
      </c>
      <c r="FD38">
        <v>0</v>
      </c>
      <c r="FE38">
        <v>7117</v>
      </c>
      <c r="FF38">
        <v>0</v>
      </c>
      <c r="FG38">
        <v>7117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2920</v>
      </c>
      <c r="HL38">
        <v>0</v>
      </c>
      <c r="HM38">
        <v>2920</v>
      </c>
      <c r="HN38">
        <v>0</v>
      </c>
      <c r="HO38">
        <v>0</v>
      </c>
      <c r="HP38">
        <v>2920</v>
      </c>
      <c r="HQ38">
        <v>0</v>
      </c>
      <c r="HR38">
        <v>2920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</row>
    <row r="39" spans="1:256" ht="13.5">
      <c r="A39">
        <v>473600</v>
      </c>
      <c r="B39" t="s">
        <v>42</v>
      </c>
      <c r="C39">
        <v>113518</v>
      </c>
      <c r="D39">
        <v>27564</v>
      </c>
      <c r="E39">
        <v>141082</v>
      </c>
      <c r="F39">
        <v>0</v>
      </c>
      <c r="G39">
        <v>0</v>
      </c>
      <c r="H39">
        <v>108561</v>
      </c>
      <c r="I39">
        <v>3903</v>
      </c>
      <c r="J39">
        <v>112464</v>
      </c>
      <c r="K39">
        <v>0</v>
      </c>
      <c r="L39">
        <v>113518</v>
      </c>
      <c r="M39">
        <v>27564</v>
      </c>
      <c r="N39">
        <v>141082</v>
      </c>
      <c r="O39">
        <v>0</v>
      </c>
      <c r="P39">
        <v>0</v>
      </c>
      <c r="Q39">
        <v>108561</v>
      </c>
      <c r="R39">
        <v>3903</v>
      </c>
      <c r="S39">
        <v>112464</v>
      </c>
      <c r="T39">
        <v>0</v>
      </c>
      <c r="U39">
        <v>48999</v>
      </c>
      <c r="V39">
        <v>4989</v>
      </c>
      <c r="W39">
        <v>53988</v>
      </c>
      <c r="X39">
        <v>0</v>
      </c>
      <c r="Y39">
        <v>0</v>
      </c>
      <c r="Z39">
        <v>48298</v>
      </c>
      <c r="AA39">
        <v>1446</v>
      </c>
      <c r="AB39">
        <v>49744</v>
      </c>
      <c r="AC39">
        <v>0</v>
      </c>
      <c r="AD39">
        <v>1626</v>
      </c>
      <c r="AE39">
        <v>175</v>
      </c>
      <c r="AF39">
        <v>1801</v>
      </c>
      <c r="AG39">
        <v>0</v>
      </c>
      <c r="AH39">
        <v>0</v>
      </c>
      <c r="AI39">
        <v>1598</v>
      </c>
      <c r="AJ39">
        <v>58</v>
      </c>
      <c r="AK39">
        <v>1656</v>
      </c>
      <c r="AL39">
        <v>0</v>
      </c>
      <c r="AM39">
        <v>39019</v>
      </c>
      <c r="AN39">
        <v>4201</v>
      </c>
      <c r="AO39">
        <v>43220</v>
      </c>
      <c r="AP39">
        <v>0</v>
      </c>
      <c r="AQ39">
        <v>0</v>
      </c>
      <c r="AR39">
        <v>38346</v>
      </c>
      <c r="AS39">
        <v>1388</v>
      </c>
      <c r="AT39">
        <v>39734</v>
      </c>
      <c r="AU39">
        <v>0</v>
      </c>
      <c r="AV39">
        <v>711</v>
      </c>
      <c r="AW39">
        <v>0</v>
      </c>
      <c r="AX39">
        <v>711</v>
      </c>
      <c r="AY39">
        <v>0</v>
      </c>
      <c r="AZ39">
        <v>0</v>
      </c>
      <c r="BA39">
        <v>711</v>
      </c>
      <c r="BB39">
        <v>0</v>
      </c>
      <c r="BC39">
        <v>711</v>
      </c>
      <c r="BD39">
        <v>0</v>
      </c>
      <c r="BE39">
        <v>6772</v>
      </c>
      <c r="BF39">
        <v>0</v>
      </c>
      <c r="BG39">
        <v>6772</v>
      </c>
      <c r="BH39">
        <v>0</v>
      </c>
      <c r="BI39">
        <v>0</v>
      </c>
      <c r="BJ39">
        <v>6772</v>
      </c>
      <c r="BK39">
        <v>0</v>
      </c>
      <c r="BL39">
        <v>6772</v>
      </c>
      <c r="BM39">
        <v>0</v>
      </c>
      <c r="BN39">
        <v>1582</v>
      </c>
      <c r="BO39">
        <v>613</v>
      </c>
      <c r="BP39">
        <v>2195</v>
      </c>
      <c r="BQ39">
        <v>0</v>
      </c>
      <c r="BR39">
        <v>0</v>
      </c>
      <c r="BS39">
        <v>1582</v>
      </c>
      <c r="BT39">
        <v>0</v>
      </c>
      <c r="BU39">
        <v>1582</v>
      </c>
      <c r="BV39">
        <v>0</v>
      </c>
      <c r="BW39">
        <v>51006</v>
      </c>
      <c r="BX39">
        <v>21737</v>
      </c>
      <c r="BY39">
        <v>72743</v>
      </c>
      <c r="BZ39">
        <v>0</v>
      </c>
      <c r="CA39">
        <v>0</v>
      </c>
      <c r="CB39">
        <v>46962</v>
      </c>
      <c r="CC39">
        <v>2236</v>
      </c>
      <c r="CD39">
        <v>49198</v>
      </c>
      <c r="CE39">
        <v>0</v>
      </c>
      <c r="CF39">
        <v>50968</v>
      </c>
      <c r="CG39">
        <v>21737</v>
      </c>
      <c r="CH39">
        <v>72705</v>
      </c>
      <c r="CI39">
        <v>0</v>
      </c>
      <c r="CJ39">
        <v>0</v>
      </c>
      <c r="CK39">
        <v>46924</v>
      </c>
      <c r="CL39">
        <v>2236</v>
      </c>
      <c r="CM39">
        <v>49160</v>
      </c>
      <c r="CN39">
        <v>0</v>
      </c>
      <c r="CO39">
        <v>4100</v>
      </c>
      <c r="CP39">
        <v>1703</v>
      </c>
      <c r="CQ39">
        <v>5803</v>
      </c>
      <c r="CR39">
        <v>0</v>
      </c>
      <c r="CS39">
        <v>0</v>
      </c>
      <c r="CT39">
        <v>3776</v>
      </c>
      <c r="CU39">
        <v>175</v>
      </c>
      <c r="CV39">
        <v>3951</v>
      </c>
      <c r="CW39">
        <v>0</v>
      </c>
      <c r="CX39">
        <v>29031</v>
      </c>
      <c r="CY39">
        <v>12582</v>
      </c>
      <c r="CZ39">
        <v>41613</v>
      </c>
      <c r="DA39">
        <v>0</v>
      </c>
      <c r="DB39">
        <v>0</v>
      </c>
      <c r="DC39">
        <v>26727</v>
      </c>
      <c r="DD39">
        <v>1294</v>
      </c>
      <c r="DE39">
        <v>28021</v>
      </c>
      <c r="DF39">
        <v>0</v>
      </c>
      <c r="DG39">
        <v>17837</v>
      </c>
      <c r="DH39">
        <v>7452</v>
      </c>
      <c r="DI39">
        <v>25289</v>
      </c>
      <c r="DJ39">
        <v>0</v>
      </c>
      <c r="DK39">
        <v>0</v>
      </c>
      <c r="DL39">
        <v>16421</v>
      </c>
      <c r="DM39">
        <v>767</v>
      </c>
      <c r="DN39">
        <v>17188</v>
      </c>
      <c r="DO39">
        <v>0</v>
      </c>
      <c r="DP39">
        <v>38</v>
      </c>
      <c r="DQ39">
        <v>0</v>
      </c>
      <c r="DR39">
        <v>38</v>
      </c>
      <c r="DS39">
        <v>0</v>
      </c>
      <c r="DT39">
        <v>0</v>
      </c>
      <c r="DU39">
        <v>38</v>
      </c>
      <c r="DV39">
        <v>0</v>
      </c>
      <c r="DW39">
        <v>38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4067</v>
      </c>
      <c r="ER39">
        <v>838</v>
      </c>
      <c r="ES39">
        <v>4905</v>
      </c>
      <c r="ET39">
        <v>0</v>
      </c>
      <c r="EU39">
        <v>0</v>
      </c>
      <c r="EV39">
        <v>3855</v>
      </c>
      <c r="EW39">
        <v>221</v>
      </c>
      <c r="EX39">
        <v>4076</v>
      </c>
      <c r="EY39">
        <v>0</v>
      </c>
      <c r="EZ39">
        <v>9446</v>
      </c>
      <c r="FA39">
        <v>0</v>
      </c>
      <c r="FB39">
        <v>9446</v>
      </c>
      <c r="FC39">
        <v>0</v>
      </c>
      <c r="FD39">
        <v>0</v>
      </c>
      <c r="FE39">
        <v>9446</v>
      </c>
      <c r="FF39">
        <v>0</v>
      </c>
      <c r="FG39">
        <v>9446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3780</v>
      </c>
      <c r="HL39">
        <v>0</v>
      </c>
      <c r="HM39">
        <v>3780</v>
      </c>
      <c r="HN39">
        <v>0</v>
      </c>
      <c r="HO39">
        <v>0</v>
      </c>
      <c r="HP39">
        <v>3780</v>
      </c>
      <c r="HQ39">
        <v>0</v>
      </c>
      <c r="HR39">
        <v>3780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</row>
    <row r="40" spans="1:256" ht="13.5">
      <c r="A40">
        <v>473618</v>
      </c>
      <c r="B40" t="s">
        <v>124</v>
      </c>
      <c r="C40">
        <v>633724</v>
      </c>
      <c r="D40">
        <v>116754</v>
      </c>
      <c r="E40">
        <v>750478</v>
      </c>
      <c r="F40">
        <v>0</v>
      </c>
      <c r="G40">
        <v>0</v>
      </c>
      <c r="H40">
        <v>604394</v>
      </c>
      <c r="I40">
        <v>28198</v>
      </c>
      <c r="J40">
        <v>632592</v>
      </c>
      <c r="K40">
        <v>0</v>
      </c>
      <c r="L40">
        <v>633724</v>
      </c>
      <c r="M40">
        <v>116754</v>
      </c>
      <c r="N40">
        <v>750478</v>
      </c>
      <c r="O40">
        <v>0</v>
      </c>
      <c r="P40">
        <v>0</v>
      </c>
      <c r="Q40">
        <v>604394</v>
      </c>
      <c r="R40">
        <v>28198</v>
      </c>
      <c r="S40">
        <v>632592</v>
      </c>
      <c r="T40">
        <v>0</v>
      </c>
      <c r="U40">
        <v>240449</v>
      </c>
      <c r="V40">
        <v>23540</v>
      </c>
      <c r="W40">
        <v>263989</v>
      </c>
      <c r="X40">
        <v>0</v>
      </c>
      <c r="Y40">
        <v>0</v>
      </c>
      <c r="Z40">
        <v>233620</v>
      </c>
      <c r="AA40">
        <v>7397</v>
      </c>
      <c r="AB40">
        <v>241017</v>
      </c>
      <c r="AC40">
        <v>0</v>
      </c>
      <c r="AD40">
        <v>6938</v>
      </c>
      <c r="AE40">
        <v>727</v>
      </c>
      <c r="AF40">
        <v>7665</v>
      </c>
      <c r="AG40">
        <v>0</v>
      </c>
      <c r="AH40">
        <v>0</v>
      </c>
      <c r="AI40">
        <v>6732</v>
      </c>
      <c r="AJ40">
        <v>231</v>
      </c>
      <c r="AK40">
        <v>6963</v>
      </c>
      <c r="AL40">
        <v>0</v>
      </c>
      <c r="AM40">
        <v>191277</v>
      </c>
      <c r="AN40">
        <v>20035</v>
      </c>
      <c r="AO40">
        <v>211312</v>
      </c>
      <c r="AP40">
        <v>0</v>
      </c>
      <c r="AQ40">
        <v>0</v>
      </c>
      <c r="AR40">
        <v>185607</v>
      </c>
      <c r="AS40">
        <v>6371</v>
      </c>
      <c r="AT40">
        <v>191978</v>
      </c>
      <c r="AU40">
        <v>0</v>
      </c>
      <c r="AV40">
        <v>1209</v>
      </c>
      <c r="AW40">
        <v>0</v>
      </c>
      <c r="AX40">
        <v>1209</v>
      </c>
      <c r="AY40">
        <v>0</v>
      </c>
      <c r="AZ40">
        <v>0</v>
      </c>
      <c r="BA40">
        <v>1209</v>
      </c>
      <c r="BB40">
        <v>0</v>
      </c>
      <c r="BC40">
        <v>1209</v>
      </c>
      <c r="BD40">
        <v>0</v>
      </c>
      <c r="BE40">
        <v>19339</v>
      </c>
      <c r="BF40">
        <v>2311</v>
      </c>
      <c r="BG40">
        <v>21650</v>
      </c>
      <c r="BH40">
        <v>0</v>
      </c>
      <c r="BI40">
        <v>0</v>
      </c>
      <c r="BJ40">
        <v>18429</v>
      </c>
      <c r="BK40">
        <v>643</v>
      </c>
      <c r="BL40">
        <v>19072</v>
      </c>
      <c r="BM40">
        <v>0</v>
      </c>
      <c r="BN40">
        <v>22895</v>
      </c>
      <c r="BO40">
        <v>467</v>
      </c>
      <c r="BP40">
        <v>23362</v>
      </c>
      <c r="BQ40">
        <v>0</v>
      </c>
      <c r="BR40">
        <v>0</v>
      </c>
      <c r="BS40">
        <v>22852</v>
      </c>
      <c r="BT40">
        <v>152</v>
      </c>
      <c r="BU40">
        <v>23004</v>
      </c>
      <c r="BV40">
        <v>0</v>
      </c>
      <c r="BW40">
        <v>326894</v>
      </c>
      <c r="BX40">
        <v>87162</v>
      </c>
      <c r="BY40">
        <v>414056</v>
      </c>
      <c r="BZ40">
        <v>0</v>
      </c>
      <c r="CA40">
        <v>0</v>
      </c>
      <c r="CB40">
        <v>306162</v>
      </c>
      <c r="CC40">
        <v>19351</v>
      </c>
      <c r="CD40">
        <v>325513</v>
      </c>
      <c r="CE40">
        <v>0</v>
      </c>
      <c r="CF40">
        <v>300173</v>
      </c>
      <c r="CG40">
        <v>87162</v>
      </c>
      <c r="CH40">
        <v>387335</v>
      </c>
      <c r="CI40">
        <v>0</v>
      </c>
      <c r="CJ40">
        <v>0</v>
      </c>
      <c r="CK40">
        <v>279441</v>
      </c>
      <c r="CL40">
        <v>19351</v>
      </c>
      <c r="CM40">
        <v>298792</v>
      </c>
      <c r="CN40">
        <v>0</v>
      </c>
      <c r="CO40">
        <v>60034</v>
      </c>
      <c r="CP40">
        <v>17432</v>
      </c>
      <c r="CQ40">
        <v>77466</v>
      </c>
      <c r="CR40">
        <v>0</v>
      </c>
      <c r="CS40">
        <v>0</v>
      </c>
      <c r="CT40">
        <v>55888</v>
      </c>
      <c r="CU40">
        <v>3870</v>
      </c>
      <c r="CV40">
        <v>59758</v>
      </c>
      <c r="CW40">
        <v>0</v>
      </c>
      <c r="CX40">
        <v>174401</v>
      </c>
      <c r="CY40">
        <v>50642</v>
      </c>
      <c r="CZ40">
        <v>225043</v>
      </c>
      <c r="DA40">
        <v>0</v>
      </c>
      <c r="DB40">
        <v>0</v>
      </c>
      <c r="DC40">
        <v>162355</v>
      </c>
      <c r="DD40">
        <v>11243</v>
      </c>
      <c r="DE40">
        <v>173598</v>
      </c>
      <c r="DF40">
        <v>0</v>
      </c>
      <c r="DG40">
        <v>65738</v>
      </c>
      <c r="DH40">
        <v>19088</v>
      </c>
      <c r="DI40">
        <v>84826</v>
      </c>
      <c r="DJ40">
        <v>0</v>
      </c>
      <c r="DK40">
        <v>0</v>
      </c>
      <c r="DL40">
        <v>61198</v>
      </c>
      <c r="DM40">
        <v>4238</v>
      </c>
      <c r="DN40">
        <v>65436</v>
      </c>
      <c r="DO40">
        <v>0</v>
      </c>
      <c r="DP40">
        <v>26721</v>
      </c>
      <c r="DQ40">
        <v>0</v>
      </c>
      <c r="DR40">
        <v>26721</v>
      </c>
      <c r="DS40">
        <v>0</v>
      </c>
      <c r="DT40">
        <v>0</v>
      </c>
      <c r="DU40">
        <v>26721</v>
      </c>
      <c r="DV40">
        <v>0</v>
      </c>
      <c r="DW40">
        <v>26721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21644</v>
      </c>
      <c r="ER40">
        <v>6052</v>
      </c>
      <c r="ES40">
        <v>27696</v>
      </c>
      <c r="ET40">
        <v>0</v>
      </c>
      <c r="EU40">
        <v>0</v>
      </c>
      <c r="EV40">
        <v>19875</v>
      </c>
      <c r="EW40">
        <v>1450</v>
      </c>
      <c r="EX40">
        <v>21325</v>
      </c>
      <c r="EY40">
        <v>0</v>
      </c>
      <c r="EZ40">
        <v>44669</v>
      </c>
      <c r="FA40">
        <v>0</v>
      </c>
      <c r="FB40">
        <v>44669</v>
      </c>
      <c r="FC40">
        <v>0</v>
      </c>
      <c r="FD40">
        <v>0</v>
      </c>
      <c r="FE40">
        <v>44669</v>
      </c>
      <c r="FF40">
        <v>0</v>
      </c>
      <c r="FG40">
        <v>44669</v>
      </c>
      <c r="FH40">
        <v>0</v>
      </c>
      <c r="FI40">
        <v>68</v>
      </c>
      <c r="FJ40">
        <v>0</v>
      </c>
      <c r="FK40">
        <v>68</v>
      </c>
      <c r="FL40">
        <v>0</v>
      </c>
      <c r="FM40">
        <v>0</v>
      </c>
      <c r="FN40">
        <v>68</v>
      </c>
      <c r="FO40">
        <v>0</v>
      </c>
      <c r="FP40">
        <v>68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</row>
    <row r="41" spans="1:256" ht="13.5">
      <c r="A41">
        <v>473626</v>
      </c>
      <c r="B41" t="s">
        <v>125</v>
      </c>
      <c r="C41">
        <v>1719906</v>
      </c>
      <c r="D41">
        <v>348868</v>
      </c>
      <c r="E41">
        <v>2068774</v>
      </c>
      <c r="F41">
        <v>0</v>
      </c>
      <c r="G41">
        <v>0</v>
      </c>
      <c r="H41">
        <v>1626073</v>
      </c>
      <c r="I41">
        <v>69309</v>
      </c>
      <c r="J41">
        <v>1695382</v>
      </c>
      <c r="K41">
        <v>0</v>
      </c>
      <c r="L41">
        <v>1719906</v>
      </c>
      <c r="M41">
        <v>348868</v>
      </c>
      <c r="N41">
        <v>2068774</v>
      </c>
      <c r="O41">
        <v>0</v>
      </c>
      <c r="P41">
        <v>0</v>
      </c>
      <c r="Q41">
        <v>1626073</v>
      </c>
      <c r="R41">
        <v>69309</v>
      </c>
      <c r="S41">
        <v>1695382</v>
      </c>
      <c r="T41">
        <v>0</v>
      </c>
      <c r="U41">
        <v>672138</v>
      </c>
      <c r="V41">
        <v>92348</v>
      </c>
      <c r="W41">
        <v>764486</v>
      </c>
      <c r="X41">
        <v>0</v>
      </c>
      <c r="Y41">
        <v>0</v>
      </c>
      <c r="Z41">
        <v>641144</v>
      </c>
      <c r="AA41">
        <v>20154</v>
      </c>
      <c r="AB41">
        <v>661298</v>
      </c>
      <c r="AC41">
        <v>0</v>
      </c>
      <c r="AD41">
        <v>28647</v>
      </c>
      <c r="AE41">
        <v>3963</v>
      </c>
      <c r="AF41">
        <v>32610</v>
      </c>
      <c r="AG41">
        <v>0</v>
      </c>
      <c r="AH41">
        <v>0</v>
      </c>
      <c r="AI41">
        <v>26615</v>
      </c>
      <c r="AJ41">
        <v>889</v>
      </c>
      <c r="AK41">
        <v>27504</v>
      </c>
      <c r="AL41">
        <v>0</v>
      </c>
      <c r="AM41">
        <v>599972</v>
      </c>
      <c r="AN41">
        <v>85925</v>
      </c>
      <c r="AO41">
        <v>685897</v>
      </c>
      <c r="AP41">
        <v>0</v>
      </c>
      <c r="AQ41">
        <v>0</v>
      </c>
      <c r="AR41">
        <v>571557</v>
      </c>
      <c r="AS41">
        <v>19265</v>
      </c>
      <c r="AT41">
        <v>590822</v>
      </c>
      <c r="AU41">
        <v>0</v>
      </c>
      <c r="AV41">
        <v>8028</v>
      </c>
      <c r="AW41">
        <v>0</v>
      </c>
      <c r="AX41">
        <v>8028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32796</v>
      </c>
      <c r="BF41">
        <v>2379</v>
      </c>
      <c r="BG41">
        <v>35175</v>
      </c>
      <c r="BH41">
        <v>0</v>
      </c>
      <c r="BI41">
        <v>0</v>
      </c>
      <c r="BJ41">
        <v>32384</v>
      </c>
      <c r="BK41">
        <v>0</v>
      </c>
      <c r="BL41">
        <v>32384</v>
      </c>
      <c r="BM41">
        <v>0</v>
      </c>
      <c r="BN41">
        <v>10723</v>
      </c>
      <c r="BO41">
        <v>81</v>
      </c>
      <c r="BP41">
        <v>10804</v>
      </c>
      <c r="BQ41">
        <v>0</v>
      </c>
      <c r="BR41">
        <v>0</v>
      </c>
      <c r="BS41">
        <v>10588</v>
      </c>
      <c r="BT41">
        <v>0</v>
      </c>
      <c r="BU41">
        <v>10588</v>
      </c>
      <c r="BV41">
        <v>0</v>
      </c>
      <c r="BW41">
        <v>871507</v>
      </c>
      <c r="BX41">
        <v>241540</v>
      </c>
      <c r="BY41">
        <v>1113047</v>
      </c>
      <c r="BZ41">
        <v>0</v>
      </c>
      <c r="CA41">
        <v>0</v>
      </c>
      <c r="CB41">
        <v>813473</v>
      </c>
      <c r="CC41">
        <v>45162</v>
      </c>
      <c r="CD41">
        <v>858635</v>
      </c>
      <c r="CE41">
        <v>0</v>
      </c>
      <c r="CF41">
        <v>857797</v>
      </c>
      <c r="CG41">
        <v>241540</v>
      </c>
      <c r="CH41">
        <v>1099337</v>
      </c>
      <c r="CI41">
        <v>0</v>
      </c>
      <c r="CJ41">
        <v>0</v>
      </c>
      <c r="CK41">
        <v>799763</v>
      </c>
      <c r="CL41">
        <v>45162</v>
      </c>
      <c r="CM41">
        <v>844925</v>
      </c>
      <c r="CN41">
        <v>0</v>
      </c>
      <c r="CO41">
        <v>230196</v>
      </c>
      <c r="CP41">
        <v>61949</v>
      </c>
      <c r="CQ41">
        <v>292145</v>
      </c>
      <c r="CR41">
        <v>0</v>
      </c>
      <c r="CS41">
        <v>0</v>
      </c>
      <c r="CT41">
        <v>214622</v>
      </c>
      <c r="CU41">
        <v>11583</v>
      </c>
      <c r="CV41">
        <v>226205</v>
      </c>
      <c r="CW41">
        <v>0</v>
      </c>
      <c r="CX41">
        <v>512708</v>
      </c>
      <c r="CY41">
        <v>146862</v>
      </c>
      <c r="CZ41">
        <v>659570</v>
      </c>
      <c r="DA41">
        <v>0</v>
      </c>
      <c r="DB41">
        <v>0</v>
      </c>
      <c r="DC41">
        <v>478021</v>
      </c>
      <c r="DD41">
        <v>27459</v>
      </c>
      <c r="DE41">
        <v>505480</v>
      </c>
      <c r="DF41">
        <v>0</v>
      </c>
      <c r="DG41">
        <v>114893</v>
      </c>
      <c r="DH41">
        <v>32729</v>
      </c>
      <c r="DI41">
        <v>147622</v>
      </c>
      <c r="DJ41">
        <v>0</v>
      </c>
      <c r="DK41">
        <v>0</v>
      </c>
      <c r="DL41">
        <v>107120</v>
      </c>
      <c r="DM41">
        <v>6120</v>
      </c>
      <c r="DN41">
        <v>113240</v>
      </c>
      <c r="DO41">
        <v>0</v>
      </c>
      <c r="DP41">
        <v>13710</v>
      </c>
      <c r="DQ41">
        <v>0</v>
      </c>
      <c r="DR41">
        <v>13710</v>
      </c>
      <c r="DS41">
        <v>0</v>
      </c>
      <c r="DT41">
        <v>0</v>
      </c>
      <c r="DU41">
        <v>13710</v>
      </c>
      <c r="DV41">
        <v>0</v>
      </c>
      <c r="DW41">
        <v>13710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72432</v>
      </c>
      <c r="ER41">
        <v>14980</v>
      </c>
      <c r="ES41">
        <v>87412</v>
      </c>
      <c r="ET41">
        <v>0</v>
      </c>
      <c r="EU41">
        <v>0</v>
      </c>
      <c r="EV41">
        <v>67627</v>
      </c>
      <c r="EW41">
        <v>3993</v>
      </c>
      <c r="EX41">
        <v>71620</v>
      </c>
      <c r="EY41">
        <v>0</v>
      </c>
      <c r="EZ41">
        <v>103460</v>
      </c>
      <c r="FA41">
        <v>0</v>
      </c>
      <c r="FB41">
        <v>103460</v>
      </c>
      <c r="FC41">
        <v>0</v>
      </c>
      <c r="FD41">
        <v>0</v>
      </c>
      <c r="FE41">
        <v>103460</v>
      </c>
      <c r="FF41">
        <v>0</v>
      </c>
      <c r="FG41">
        <v>103460</v>
      </c>
      <c r="FH41">
        <v>0</v>
      </c>
      <c r="FI41">
        <v>369</v>
      </c>
      <c r="FJ41">
        <v>0</v>
      </c>
      <c r="FK41">
        <v>369</v>
      </c>
      <c r="FL41">
        <v>0</v>
      </c>
      <c r="FM41">
        <v>0</v>
      </c>
      <c r="FN41">
        <v>369</v>
      </c>
      <c r="FO41">
        <v>0</v>
      </c>
      <c r="FP41">
        <v>369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</row>
    <row r="42" spans="1:256" ht="13.5">
      <c r="A42">
        <v>473758</v>
      </c>
      <c r="B42" t="s">
        <v>43</v>
      </c>
      <c r="C42">
        <v>97692</v>
      </c>
      <c r="D42">
        <v>12422</v>
      </c>
      <c r="E42">
        <v>110114</v>
      </c>
      <c r="F42">
        <v>0</v>
      </c>
      <c r="G42">
        <v>0</v>
      </c>
      <c r="H42">
        <v>91321</v>
      </c>
      <c r="I42">
        <v>5006</v>
      </c>
      <c r="J42">
        <v>96327</v>
      </c>
      <c r="K42">
        <v>0</v>
      </c>
      <c r="L42">
        <v>97692</v>
      </c>
      <c r="M42">
        <v>12422</v>
      </c>
      <c r="N42">
        <v>110114</v>
      </c>
      <c r="O42">
        <v>0</v>
      </c>
      <c r="P42">
        <v>0</v>
      </c>
      <c r="Q42">
        <v>91321</v>
      </c>
      <c r="R42">
        <v>5006</v>
      </c>
      <c r="S42">
        <v>96327</v>
      </c>
      <c r="T42">
        <v>0</v>
      </c>
      <c r="U42">
        <v>28937</v>
      </c>
      <c r="V42">
        <v>3899</v>
      </c>
      <c r="W42">
        <v>32836</v>
      </c>
      <c r="X42">
        <v>0</v>
      </c>
      <c r="Y42">
        <v>0</v>
      </c>
      <c r="Z42">
        <v>26830</v>
      </c>
      <c r="AA42">
        <v>2937</v>
      </c>
      <c r="AB42">
        <v>29767</v>
      </c>
      <c r="AC42">
        <v>0</v>
      </c>
      <c r="AD42">
        <v>876</v>
      </c>
      <c r="AE42">
        <v>63</v>
      </c>
      <c r="AF42">
        <v>939</v>
      </c>
      <c r="AG42">
        <v>0</v>
      </c>
      <c r="AH42">
        <v>0</v>
      </c>
      <c r="AI42">
        <v>863</v>
      </c>
      <c r="AJ42">
        <v>12</v>
      </c>
      <c r="AK42">
        <v>875</v>
      </c>
      <c r="AL42">
        <v>0</v>
      </c>
      <c r="AM42">
        <v>21791</v>
      </c>
      <c r="AN42">
        <v>3560</v>
      </c>
      <c r="AO42">
        <v>25351</v>
      </c>
      <c r="AP42">
        <v>0</v>
      </c>
      <c r="AQ42">
        <v>0</v>
      </c>
      <c r="AR42">
        <v>19810</v>
      </c>
      <c r="AS42">
        <v>2649</v>
      </c>
      <c r="AT42">
        <v>22459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3180</v>
      </c>
      <c r="BF42">
        <v>46</v>
      </c>
      <c r="BG42">
        <v>3226</v>
      </c>
      <c r="BH42">
        <v>0</v>
      </c>
      <c r="BI42">
        <v>0</v>
      </c>
      <c r="BJ42">
        <v>3180</v>
      </c>
      <c r="BK42">
        <v>46</v>
      </c>
      <c r="BL42">
        <v>3226</v>
      </c>
      <c r="BM42">
        <v>0</v>
      </c>
      <c r="BN42">
        <v>3090</v>
      </c>
      <c r="BO42">
        <v>230</v>
      </c>
      <c r="BP42">
        <v>3320</v>
      </c>
      <c r="BQ42">
        <v>0</v>
      </c>
      <c r="BR42">
        <v>0</v>
      </c>
      <c r="BS42">
        <v>2977</v>
      </c>
      <c r="BT42">
        <v>230</v>
      </c>
      <c r="BU42">
        <v>3207</v>
      </c>
      <c r="BV42">
        <v>0</v>
      </c>
      <c r="BW42">
        <v>60442</v>
      </c>
      <c r="BX42">
        <v>7976</v>
      </c>
      <c r="BY42">
        <v>68418</v>
      </c>
      <c r="BZ42">
        <v>0</v>
      </c>
      <c r="CA42">
        <v>0</v>
      </c>
      <c r="CB42">
        <v>56989</v>
      </c>
      <c r="CC42">
        <v>1903</v>
      </c>
      <c r="CD42">
        <v>58892</v>
      </c>
      <c r="CE42">
        <v>0</v>
      </c>
      <c r="CF42">
        <v>51574</v>
      </c>
      <c r="CG42">
        <v>7976</v>
      </c>
      <c r="CH42">
        <v>59550</v>
      </c>
      <c r="CI42">
        <v>0</v>
      </c>
      <c r="CJ42">
        <v>0</v>
      </c>
      <c r="CK42">
        <v>48121</v>
      </c>
      <c r="CL42">
        <v>1903</v>
      </c>
      <c r="CM42">
        <v>50024</v>
      </c>
      <c r="CN42">
        <v>0</v>
      </c>
      <c r="CO42">
        <v>7703</v>
      </c>
      <c r="CP42">
        <v>1914</v>
      </c>
      <c r="CQ42">
        <v>9617</v>
      </c>
      <c r="CR42">
        <v>0</v>
      </c>
      <c r="CS42">
        <v>0</v>
      </c>
      <c r="CT42">
        <v>6806</v>
      </c>
      <c r="CU42">
        <v>457</v>
      </c>
      <c r="CV42">
        <v>7263</v>
      </c>
      <c r="CW42">
        <v>0</v>
      </c>
      <c r="CX42">
        <v>21924</v>
      </c>
      <c r="CY42">
        <v>6062</v>
      </c>
      <c r="CZ42">
        <v>27986</v>
      </c>
      <c r="DA42">
        <v>0</v>
      </c>
      <c r="DB42">
        <v>0</v>
      </c>
      <c r="DC42">
        <v>19368</v>
      </c>
      <c r="DD42">
        <v>1446</v>
      </c>
      <c r="DE42">
        <v>20814</v>
      </c>
      <c r="DF42">
        <v>0</v>
      </c>
      <c r="DG42">
        <v>21947</v>
      </c>
      <c r="DH42">
        <v>0</v>
      </c>
      <c r="DI42">
        <v>21947</v>
      </c>
      <c r="DJ42">
        <v>0</v>
      </c>
      <c r="DK42">
        <v>0</v>
      </c>
      <c r="DL42">
        <v>21947</v>
      </c>
      <c r="DM42">
        <v>0</v>
      </c>
      <c r="DN42">
        <v>21947</v>
      </c>
      <c r="DO42">
        <v>0</v>
      </c>
      <c r="DP42">
        <v>8868</v>
      </c>
      <c r="DQ42">
        <v>0</v>
      </c>
      <c r="DR42">
        <v>8868</v>
      </c>
      <c r="DS42">
        <v>0</v>
      </c>
      <c r="DT42">
        <v>0</v>
      </c>
      <c r="DU42">
        <v>8868</v>
      </c>
      <c r="DV42">
        <v>0</v>
      </c>
      <c r="DW42">
        <v>8868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2357</v>
      </c>
      <c r="ER42">
        <v>547</v>
      </c>
      <c r="ES42">
        <v>2904</v>
      </c>
      <c r="ET42">
        <v>0</v>
      </c>
      <c r="EU42">
        <v>0</v>
      </c>
      <c r="EV42">
        <v>2083</v>
      </c>
      <c r="EW42">
        <v>166</v>
      </c>
      <c r="EX42">
        <v>2249</v>
      </c>
      <c r="EY42">
        <v>0</v>
      </c>
      <c r="EZ42">
        <v>5956</v>
      </c>
      <c r="FA42">
        <v>0</v>
      </c>
      <c r="FB42">
        <v>5956</v>
      </c>
      <c r="FC42">
        <v>0</v>
      </c>
      <c r="FD42">
        <v>0</v>
      </c>
      <c r="FE42">
        <v>5419</v>
      </c>
      <c r="FF42">
        <v>0</v>
      </c>
      <c r="FG42">
        <v>5419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</row>
    <row r="43" spans="1:256" ht="13.5">
      <c r="A43">
        <v>473812</v>
      </c>
      <c r="B43" t="s">
        <v>44</v>
      </c>
      <c r="C43">
        <v>461446</v>
      </c>
      <c r="D43">
        <v>33675</v>
      </c>
      <c r="E43">
        <v>495121</v>
      </c>
      <c r="F43">
        <v>0</v>
      </c>
      <c r="G43">
        <v>0</v>
      </c>
      <c r="H43">
        <v>438707</v>
      </c>
      <c r="I43">
        <v>8643</v>
      </c>
      <c r="J43">
        <v>447350</v>
      </c>
      <c r="K43">
        <v>0</v>
      </c>
      <c r="L43">
        <v>461446</v>
      </c>
      <c r="M43">
        <v>33675</v>
      </c>
      <c r="N43">
        <v>495121</v>
      </c>
      <c r="O43">
        <v>0</v>
      </c>
      <c r="P43">
        <v>0</v>
      </c>
      <c r="Q43">
        <v>438707</v>
      </c>
      <c r="R43">
        <v>8643</v>
      </c>
      <c r="S43">
        <v>447350</v>
      </c>
      <c r="T43">
        <v>0</v>
      </c>
      <c r="U43">
        <v>138025</v>
      </c>
      <c r="V43">
        <v>8076</v>
      </c>
      <c r="W43">
        <v>146101</v>
      </c>
      <c r="X43">
        <v>0</v>
      </c>
      <c r="Y43">
        <v>0</v>
      </c>
      <c r="Z43">
        <v>133671</v>
      </c>
      <c r="AA43">
        <v>3190</v>
      </c>
      <c r="AB43">
        <v>136861</v>
      </c>
      <c r="AC43">
        <v>0</v>
      </c>
      <c r="AD43">
        <v>4792</v>
      </c>
      <c r="AE43">
        <v>328</v>
      </c>
      <c r="AF43">
        <v>5120</v>
      </c>
      <c r="AG43">
        <v>0</v>
      </c>
      <c r="AH43">
        <v>0</v>
      </c>
      <c r="AI43">
        <v>4658</v>
      </c>
      <c r="AJ43">
        <v>154</v>
      </c>
      <c r="AK43">
        <v>4812</v>
      </c>
      <c r="AL43">
        <v>0</v>
      </c>
      <c r="AM43">
        <v>115329</v>
      </c>
      <c r="AN43">
        <v>5970</v>
      </c>
      <c r="AO43">
        <v>121299</v>
      </c>
      <c r="AP43">
        <v>0</v>
      </c>
      <c r="AQ43">
        <v>0</v>
      </c>
      <c r="AR43">
        <v>112096</v>
      </c>
      <c r="AS43">
        <v>2806</v>
      </c>
      <c r="AT43">
        <v>114902</v>
      </c>
      <c r="AU43">
        <v>0</v>
      </c>
      <c r="AV43">
        <v>938</v>
      </c>
      <c r="AW43">
        <v>0</v>
      </c>
      <c r="AX43">
        <v>938</v>
      </c>
      <c r="AY43">
        <v>0</v>
      </c>
      <c r="AZ43">
        <v>0</v>
      </c>
      <c r="BA43">
        <v>938</v>
      </c>
      <c r="BB43">
        <v>0</v>
      </c>
      <c r="BC43">
        <v>938</v>
      </c>
      <c r="BD43">
        <v>0</v>
      </c>
      <c r="BE43">
        <v>13925</v>
      </c>
      <c r="BF43">
        <v>685</v>
      </c>
      <c r="BG43">
        <v>14610</v>
      </c>
      <c r="BH43">
        <v>0</v>
      </c>
      <c r="BI43">
        <v>0</v>
      </c>
      <c r="BJ43">
        <v>13193</v>
      </c>
      <c r="BK43">
        <v>230</v>
      </c>
      <c r="BL43">
        <v>13423</v>
      </c>
      <c r="BM43">
        <v>0</v>
      </c>
      <c r="BN43">
        <v>3979</v>
      </c>
      <c r="BO43">
        <v>1093</v>
      </c>
      <c r="BP43">
        <v>5072</v>
      </c>
      <c r="BQ43">
        <v>0</v>
      </c>
      <c r="BR43">
        <v>0</v>
      </c>
      <c r="BS43">
        <v>3724</v>
      </c>
      <c r="BT43">
        <v>0</v>
      </c>
      <c r="BU43">
        <v>3724</v>
      </c>
      <c r="BV43">
        <v>0</v>
      </c>
      <c r="BW43">
        <v>291711</v>
      </c>
      <c r="BX43">
        <v>25212</v>
      </c>
      <c r="BY43">
        <v>316923</v>
      </c>
      <c r="BZ43">
        <v>0</v>
      </c>
      <c r="CA43">
        <v>0</v>
      </c>
      <c r="CB43">
        <v>273631</v>
      </c>
      <c r="CC43">
        <v>5405</v>
      </c>
      <c r="CD43">
        <v>279036</v>
      </c>
      <c r="CE43">
        <v>0</v>
      </c>
      <c r="CF43">
        <v>273020</v>
      </c>
      <c r="CG43">
        <v>25212</v>
      </c>
      <c r="CH43">
        <v>298232</v>
      </c>
      <c r="CI43">
        <v>0</v>
      </c>
      <c r="CJ43">
        <v>0</v>
      </c>
      <c r="CK43">
        <v>254940</v>
      </c>
      <c r="CL43">
        <v>5405</v>
      </c>
      <c r="CM43">
        <v>260345</v>
      </c>
      <c r="CN43">
        <v>0</v>
      </c>
      <c r="CO43">
        <v>44169</v>
      </c>
      <c r="CP43">
        <v>3023</v>
      </c>
      <c r="CQ43">
        <v>47192</v>
      </c>
      <c r="CR43">
        <v>0</v>
      </c>
      <c r="CS43">
        <v>0</v>
      </c>
      <c r="CT43">
        <v>41244</v>
      </c>
      <c r="CU43">
        <v>648</v>
      </c>
      <c r="CV43">
        <v>41892</v>
      </c>
      <c r="CW43">
        <v>0</v>
      </c>
      <c r="CX43">
        <v>152547</v>
      </c>
      <c r="CY43">
        <v>18405</v>
      </c>
      <c r="CZ43">
        <v>170952</v>
      </c>
      <c r="DA43">
        <v>0</v>
      </c>
      <c r="DB43">
        <v>0</v>
      </c>
      <c r="DC43">
        <v>142445</v>
      </c>
      <c r="DD43">
        <v>3946</v>
      </c>
      <c r="DE43">
        <v>146391</v>
      </c>
      <c r="DF43">
        <v>0</v>
      </c>
      <c r="DG43">
        <v>76304</v>
      </c>
      <c r="DH43">
        <v>3784</v>
      </c>
      <c r="DI43">
        <v>80088</v>
      </c>
      <c r="DJ43">
        <v>0</v>
      </c>
      <c r="DK43">
        <v>0</v>
      </c>
      <c r="DL43">
        <v>71251</v>
      </c>
      <c r="DM43">
        <v>811</v>
      </c>
      <c r="DN43">
        <v>72062</v>
      </c>
      <c r="DO43">
        <v>0</v>
      </c>
      <c r="DP43">
        <v>18691</v>
      </c>
      <c r="DQ43">
        <v>0</v>
      </c>
      <c r="DR43">
        <v>18691</v>
      </c>
      <c r="DS43">
        <v>0</v>
      </c>
      <c r="DT43">
        <v>0</v>
      </c>
      <c r="DU43">
        <v>18691</v>
      </c>
      <c r="DV43">
        <v>0</v>
      </c>
      <c r="DW43">
        <v>18691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12044</v>
      </c>
      <c r="ER43">
        <v>387</v>
      </c>
      <c r="ES43">
        <v>12431</v>
      </c>
      <c r="ET43">
        <v>0</v>
      </c>
      <c r="EU43">
        <v>0</v>
      </c>
      <c r="EV43">
        <v>11739</v>
      </c>
      <c r="EW43">
        <v>48</v>
      </c>
      <c r="EX43">
        <v>11787</v>
      </c>
      <c r="EY43">
        <v>0</v>
      </c>
      <c r="EZ43">
        <v>19666</v>
      </c>
      <c r="FA43">
        <v>0</v>
      </c>
      <c r="FB43">
        <v>19666</v>
      </c>
      <c r="FC43">
        <v>0</v>
      </c>
      <c r="FD43">
        <v>0</v>
      </c>
      <c r="FE43">
        <v>19666</v>
      </c>
      <c r="FF43">
        <v>0</v>
      </c>
      <c r="FG43">
        <v>19666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5341</v>
      </c>
      <c r="HL43">
        <v>0</v>
      </c>
      <c r="HM43">
        <v>5341</v>
      </c>
      <c r="HN43">
        <v>0</v>
      </c>
      <c r="HO43">
        <v>0</v>
      </c>
      <c r="HP43">
        <v>5341</v>
      </c>
      <c r="HQ43">
        <v>0</v>
      </c>
      <c r="HR43">
        <v>5341</v>
      </c>
      <c r="HS43">
        <v>0</v>
      </c>
      <c r="HT43">
        <v>5341</v>
      </c>
      <c r="HU43">
        <v>0</v>
      </c>
      <c r="HV43">
        <v>5341</v>
      </c>
      <c r="HW43">
        <v>0</v>
      </c>
      <c r="HX43">
        <v>0</v>
      </c>
      <c r="HY43">
        <v>5341</v>
      </c>
      <c r="HZ43">
        <v>0</v>
      </c>
      <c r="IA43">
        <v>5341</v>
      </c>
      <c r="IB43">
        <v>0</v>
      </c>
      <c r="IC43">
        <v>5341</v>
      </c>
      <c r="ID43">
        <v>0</v>
      </c>
      <c r="IE43">
        <v>5341</v>
      </c>
      <c r="IF43">
        <v>0</v>
      </c>
      <c r="IG43">
        <v>0</v>
      </c>
      <c r="IH43">
        <v>5341</v>
      </c>
      <c r="II43">
        <v>0</v>
      </c>
      <c r="IJ43">
        <v>5341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</row>
    <row r="44" spans="1:256" ht="13.5">
      <c r="A44">
        <v>473821</v>
      </c>
      <c r="B44" t="s">
        <v>45</v>
      </c>
      <c r="C44">
        <v>146147</v>
      </c>
      <c r="D44">
        <v>38181</v>
      </c>
      <c r="E44">
        <v>184328</v>
      </c>
      <c r="F44">
        <v>0</v>
      </c>
      <c r="G44">
        <v>0</v>
      </c>
      <c r="H44">
        <v>139115</v>
      </c>
      <c r="I44">
        <v>2713</v>
      </c>
      <c r="J44">
        <v>141828</v>
      </c>
      <c r="K44">
        <v>0</v>
      </c>
      <c r="L44">
        <v>146147</v>
      </c>
      <c r="M44">
        <v>38181</v>
      </c>
      <c r="N44">
        <v>184328</v>
      </c>
      <c r="O44">
        <v>0</v>
      </c>
      <c r="P44">
        <v>0</v>
      </c>
      <c r="Q44">
        <v>139115</v>
      </c>
      <c r="R44">
        <v>2713</v>
      </c>
      <c r="S44">
        <v>141828</v>
      </c>
      <c r="T44">
        <v>0</v>
      </c>
      <c r="U44">
        <v>51683</v>
      </c>
      <c r="V44">
        <v>537</v>
      </c>
      <c r="W44">
        <v>52220</v>
      </c>
      <c r="X44">
        <v>0</v>
      </c>
      <c r="Y44">
        <v>0</v>
      </c>
      <c r="Z44">
        <v>50951</v>
      </c>
      <c r="AA44">
        <v>242</v>
      </c>
      <c r="AB44">
        <v>51193</v>
      </c>
      <c r="AC44">
        <v>0</v>
      </c>
      <c r="AD44">
        <v>1632</v>
      </c>
      <c r="AE44">
        <v>30</v>
      </c>
      <c r="AF44">
        <v>1662</v>
      </c>
      <c r="AG44">
        <v>0</v>
      </c>
      <c r="AH44">
        <v>0</v>
      </c>
      <c r="AI44">
        <v>1620</v>
      </c>
      <c r="AJ44">
        <v>0</v>
      </c>
      <c r="AK44">
        <v>1620</v>
      </c>
      <c r="AL44">
        <v>0</v>
      </c>
      <c r="AM44">
        <v>41798</v>
      </c>
      <c r="AN44">
        <v>507</v>
      </c>
      <c r="AO44">
        <v>42305</v>
      </c>
      <c r="AP44">
        <v>0</v>
      </c>
      <c r="AQ44">
        <v>0</v>
      </c>
      <c r="AR44">
        <v>41078</v>
      </c>
      <c r="AS44">
        <v>242</v>
      </c>
      <c r="AT44">
        <v>41320</v>
      </c>
      <c r="AU44">
        <v>0</v>
      </c>
      <c r="AV44">
        <v>483</v>
      </c>
      <c r="AW44">
        <v>0</v>
      </c>
      <c r="AX44">
        <v>483</v>
      </c>
      <c r="AY44">
        <v>0</v>
      </c>
      <c r="AZ44">
        <v>0</v>
      </c>
      <c r="BA44">
        <v>483</v>
      </c>
      <c r="BB44">
        <v>0</v>
      </c>
      <c r="BC44">
        <v>483</v>
      </c>
      <c r="BD44">
        <v>0</v>
      </c>
      <c r="BE44">
        <v>4830</v>
      </c>
      <c r="BF44">
        <v>0</v>
      </c>
      <c r="BG44">
        <v>4830</v>
      </c>
      <c r="BH44">
        <v>0</v>
      </c>
      <c r="BI44">
        <v>0</v>
      </c>
      <c r="BJ44">
        <v>4830</v>
      </c>
      <c r="BK44">
        <v>0</v>
      </c>
      <c r="BL44">
        <v>4830</v>
      </c>
      <c r="BM44">
        <v>0</v>
      </c>
      <c r="BN44">
        <v>3423</v>
      </c>
      <c r="BO44">
        <v>0</v>
      </c>
      <c r="BP44">
        <v>3423</v>
      </c>
      <c r="BQ44">
        <v>0</v>
      </c>
      <c r="BR44">
        <v>0</v>
      </c>
      <c r="BS44">
        <v>3423</v>
      </c>
      <c r="BT44">
        <v>0</v>
      </c>
      <c r="BU44">
        <v>3423</v>
      </c>
      <c r="BV44">
        <v>0</v>
      </c>
      <c r="BW44">
        <v>82267</v>
      </c>
      <c r="BX44">
        <v>37119</v>
      </c>
      <c r="BY44">
        <v>119386</v>
      </c>
      <c r="BZ44">
        <v>0</v>
      </c>
      <c r="CA44">
        <v>0</v>
      </c>
      <c r="CB44">
        <v>76286</v>
      </c>
      <c r="CC44">
        <v>2408</v>
      </c>
      <c r="CD44">
        <v>78694</v>
      </c>
      <c r="CE44">
        <v>0</v>
      </c>
      <c r="CF44">
        <v>68036</v>
      </c>
      <c r="CG44">
        <v>37119</v>
      </c>
      <c r="CH44">
        <v>105155</v>
      </c>
      <c r="CI44">
        <v>0</v>
      </c>
      <c r="CJ44">
        <v>0</v>
      </c>
      <c r="CK44">
        <v>62055</v>
      </c>
      <c r="CL44">
        <v>2408</v>
      </c>
      <c r="CM44">
        <v>64463</v>
      </c>
      <c r="CN44">
        <v>0</v>
      </c>
      <c r="CO44">
        <v>7484</v>
      </c>
      <c r="CP44">
        <v>3193</v>
      </c>
      <c r="CQ44">
        <v>10677</v>
      </c>
      <c r="CR44">
        <v>0</v>
      </c>
      <c r="CS44">
        <v>0</v>
      </c>
      <c r="CT44">
        <v>6827</v>
      </c>
      <c r="CU44">
        <v>206</v>
      </c>
      <c r="CV44">
        <v>7033</v>
      </c>
      <c r="CW44">
        <v>0</v>
      </c>
      <c r="CX44">
        <v>26534</v>
      </c>
      <c r="CY44">
        <v>19413</v>
      </c>
      <c r="CZ44">
        <v>45947</v>
      </c>
      <c r="DA44">
        <v>0</v>
      </c>
      <c r="DB44">
        <v>0</v>
      </c>
      <c r="DC44">
        <v>24201</v>
      </c>
      <c r="DD44">
        <v>1260</v>
      </c>
      <c r="DE44">
        <v>25461</v>
      </c>
      <c r="DF44">
        <v>0</v>
      </c>
      <c r="DG44">
        <v>34018</v>
      </c>
      <c r="DH44">
        <v>14513</v>
      </c>
      <c r="DI44">
        <v>48531</v>
      </c>
      <c r="DJ44">
        <v>0</v>
      </c>
      <c r="DK44">
        <v>0</v>
      </c>
      <c r="DL44">
        <v>31027</v>
      </c>
      <c r="DM44">
        <v>942</v>
      </c>
      <c r="DN44">
        <v>31969</v>
      </c>
      <c r="DO44">
        <v>0</v>
      </c>
      <c r="DP44">
        <v>14231</v>
      </c>
      <c r="DQ44">
        <v>0</v>
      </c>
      <c r="DR44">
        <v>14231</v>
      </c>
      <c r="DS44">
        <v>0</v>
      </c>
      <c r="DT44">
        <v>0</v>
      </c>
      <c r="DU44">
        <v>14231</v>
      </c>
      <c r="DV44">
        <v>0</v>
      </c>
      <c r="DW44">
        <v>14231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4141</v>
      </c>
      <c r="ER44">
        <v>525</v>
      </c>
      <c r="ES44">
        <v>4666</v>
      </c>
      <c r="ET44">
        <v>0</v>
      </c>
      <c r="EU44">
        <v>0</v>
      </c>
      <c r="EV44">
        <v>3822</v>
      </c>
      <c r="EW44">
        <v>63</v>
      </c>
      <c r="EX44">
        <v>3885</v>
      </c>
      <c r="EY44">
        <v>0</v>
      </c>
      <c r="EZ44">
        <v>8024</v>
      </c>
      <c r="FA44">
        <v>0</v>
      </c>
      <c r="FB44">
        <v>8024</v>
      </c>
      <c r="FC44">
        <v>0</v>
      </c>
      <c r="FD44">
        <v>0</v>
      </c>
      <c r="FE44">
        <v>8024</v>
      </c>
      <c r="FF44">
        <v>0</v>
      </c>
      <c r="FG44">
        <v>8024</v>
      </c>
      <c r="FH44">
        <v>0</v>
      </c>
      <c r="FI44">
        <v>32</v>
      </c>
      <c r="FJ44">
        <v>0</v>
      </c>
      <c r="FK44">
        <v>32</v>
      </c>
      <c r="FL44">
        <v>0</v>
      </c>
      <c r="FM44">
        <v>0</v>
      </c>
      <c r="FN44">
        <v>32</v>
      </c>
      <c r="FO44">
        <v>0</v>
      </c>
      <c r="FP44">
        <v>32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</row>
    <row r="45" spans="2:256" ht="13.5">
      <c r="B45" t="s">
        <v>126</v>
      </c>
      <c r="C45">
        <v>136222795</v>
      </c>
      <c r="D45">
        <v>15612376</v>
      </c>
      <c r="E45">
        <v>151835171</v>
      </c>
      <c r="F45">
        <v>0</v>
      </c>
      <c r="G45">
        <v>0</v>
      </c>
      <c r="H45">
        <v>131323375</v>
      </c>
      <c r="I45">
        <v>4205677</v>
      </c>
      <c r="J45">
        <v>135529052</v>
      </c>
      <c r="K45">
        <v>0</v>
      </c>
      <c r="L45">
        <v>136222795</v>
      </c>
      <c r="M45">
        <v>15612376</v>
      </c>
      <c r="N45">
        <v>151835171</v>
      </c>
      <c r="O45">
        <v>0</v>
      </c>
      <c r="P45">
        <v>0</v>
      </c>
      <c r="Q45">
        <v>131323375</v>
      </c>
      <c r="R45">
        <v>4205677</v>
      </c>
      <c r="S45">
        <v>135529052</v>
      </c>
      <c r="T45">
        <v>0</v>
      </c>
      <c r="U45">
        <v>54391616</v>
      </c>
      <c r="V45">
        <v>4388879</v>
      </c>
      <c r="W45">
        <v>58780495</v>
      </c>
      <c r="X45">
        <v>0</v>
      </c>
      <c r="Y45">
        <v>0</v>
      </c>
      <c r="Z45">
        <v>52767252</v>
      </c>
      <c r="AA45">
        <v>1181067</v>
      </c>
      <c r="AB45">
        <v>53948319</v>
      </c>
      <c r="AC45">
        <v>0</v>
      </c>
      <c r="AD45">
        <v>1498064</v>
      </c>
      <c r="AE45">
        <v>145044</v>
      </c>
      <c r="AF45">
        <v>1643108</v>
      </c>
      <c r="AG45">
        <v>0</v>
      </c>
      <c r="AH45">
        <v>0</v>
      </c>
      <c r="AI45">
        <v>1444044</v>
      </c>
      <c r="AJ45">
        <v>40320</v>
      </c>
      <c r="AK45">
        <v>1484364</v>
      </c>
      <c r="AL45">
        <v>0</v>
      </c>
      <c r="AM45">
        <v>43090069</v>
      </c>
      <c r="AN45">
        <v>4034462</v>
      </c>
      <c r="AO45">
        <v>47124531</v>
      </c>
      <c r="AP45">
        <v>0</v>
      </c>
      <c r="AQ45">
        <v>0</v>
      </c>
      <c r="AR45">
        <v>41587377</v>
      </c>
      <c r="AS45">
        <v>1087857</v>
      </c>
      <c r="AT45">
        <v>42675234</v>
      </c>
      <c r="AU45">
        <v>0</v>
      </c>
      <c r="AV45">
        <v>593122</v>
      </c>
      <c r="AW45">
        <v>0</v>
      </c>
      <c r="AX45">
        <v>593122</v>
      </c>
      <c r="AY45">
        <v>0</v>
      </c>
      <c r="AZ45">
        <v>0</v>
      </c>
      <c r="BA45">
        <v>585094</v>
      </c>
      <c r="BB45">
        <v>0</v>
      </c>
      <c r="BC45">
        <v>585094</v>
      </c>
      <c r="BD45">
        <v>0</v>
      </c>
      <c r="BE45">
        <v>2890856</v>
      </c>
      <c r="BF45">
        <v>78680</v>
      </c>
      <c r="BG45">
        <v>2969536</v>
      </c>
      <c r="BH45">
        <v>0</v>
      </c>
      <c r="BI45">
        <v>0</v>
      </c>
      <c r="BJ45">
        <v>2862058</v>
      </c>
      <c r="BK45">
        <v>18894</v>
      </c>
      <c r="BL45">
        <v>2880952</v>
      </c>
      <c r="BM45">
        <v>0</v>
      </c>
      <c r="BN45">
        <v>6912627</v>
      </c>
      <c r="BO45">
        <v>130693</v>
      </c>
      <c r="BP45">
        <v>7043320</v>
      </c>
      <c r="BQ45">
        <v>0</v>
      </c>
      <c r="BR45">
        <v>0</v>
      </c>
      <c r="BS45">
        <v>6873773</v>
      </c>
      <c r="BT45">
        <v>33996</v>
      </c>
      <c r="BU45">
        <v>6907769</v>
      </c>
      <c r="BV45">
        <v>0</v>
      </c>
      <c r="BW45">
        <v>70380094</v>
      </c>
      <c r="BX45">
        <v>10752445</v>
      </c>
      <c r="BY45">
        <v>81132539</v>
      </c>
      <c r="BZ45">
        <v>0</v>
      </c>
      <c r="CA45">
        <v>0</v>
      </c>
      <c r="CB45">
        <v>67272780</v>
      </c>
      <c r="CC45">
        <v>2898812</v>
      </c>
      <c r="CD45">
        <v>70171592</v>
      </c>
      <c r="CE45">
        <v>0</v>
      </c>
      <c r="CF45">
        <v>68036551</v>
      </c>
      <c r="CG45">
        <v>10752445</v>
      </c>
      <c r="CH45">
        <v>78788996</v>
      </c>
      <c r="CI45">
        <v>0</v>
      </c>
      <c r="CJ45">
        <v>0</v>
      </c>
      <c r="CK45">
        <v>64929237</v>
      </c>
      <c r="CL45">
        <v>2898812</v>
      </c>
      <c r="CM45">
        <v>67828049</v>
      </c>
      <c r="CN45">
        <v>0</v>
      </c>
      <c r="CO45">
        <v>24399673</v>
      </c>
      <c r="CP45">
        <v>3718758</v>
      </c>
      <c r="CQ45">
        <v>28118431</v>
      </c>
      <c r="CR45">
        <v>0</v>
      </c>
      <c r="CS45">
        <v>0</v>
      </c>
      <c r="CT45">
        <v>23316052</v>
      </c>
      <c r="CU45">
        <v>1012146</v>
      </c>
      <c r="CV45">
        <v>24328198</v>
      </c>
      <c r="CW45">
        <v>0</v>
      </c>
      <c r="CX45">
        <v>35417938</v>
      </c>
      <c r="CY45">
        <v>5827184</v>
      </c>
      <c r="CZ45">
        <v>41245122</v>
      </c>
      <c r="DA45">
        <v>0</v>
      </c>
      <c r="DB45">
        <v>0</v>
      </c>
      <c r="DC45">
        <v>33780087</v>
      </c>
      <c r="DD45">
        <v>1558670</v>
      </c>
      <c r="DE45">
        <v>35338757</v>
      </c>
      <c r="DF45">
        <v>0</v>
      </c>
      <c r="DG45">
        <v>8218940</v>
      </c>
      <c r="DH45">
        <v>1206503</v>
      </c>
      <c r="DI45">
        <v>9425443</v>
      </c>
      <c r="DJ45">
        <v>0</v>
      </c>
      <c r="DK45">
        <v>0</v>
      </c>
      <c r="DL45">
        <v>7833098</v>
      </c>
      <c r="DM45">
        <v>327996</v>
      </c>
      <c r="DN45">
        <v>8161094</v>
      </c>
      <c r="DO45">
        <v>0</v>
      </c>
      <c r="DP45">
        <v>2343543</v>
      </c>
      <c r="DQ45">
        <v>0</v>
      </c>
      <c r="DR45">
        <v>2343543</v>
      </c>
      <c r="DS45">
        <v>0</v>
      </c>
      <c r="DT45">
        <v>0</v>
      </c>
      <c r="DU45">
        <v>2343543</v>
      </c>
      <c r="DV45">
        <v>0</v>
      </c>
      <c r="DW45">
        <v>2343543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3050938</v>
      </c>
      <c r="ER45">
        <v>461882</v>
      </c>
      <c r="ES45">
        <v>3512820</v>
      </c>
      <c r="ET45">
        <v>0</v>
      </c>
      <c r="EU45">
        <v>0</v>
      </c>
      <c r="EV45">
        <v>2883755</v>
      </c>
      <c r="EW45">
        <v>124309</v>
      </c>
      <c r="EX45">
        <v>3008064</v>
      </c>
      <c r="EY45">
        <v>0</v>
      </c>
      <c r="EZ45">
        <v>8364699</v>
      </c>
      <c r="FA45">
        <v>0</v>
      </c>
      <c r="FB45">
        <v>8364699</v>
      </c>
      <c r="FC45">
        <v>0</v>
      </c>
      <c r="FD45">
        <v>0</v>
      </c>
      <c r="FE45">
        <v>8364162</v>
      </c>
      <c r="FF45">
        <v>0</v>
      </c>
      <c r="FG45">
        <v>8364162</v>
      </c>
      <c r="FH45">
        <v>0</v>
      </c>
      <c r="FI45">
        <v>35448</v>
      </c>
      <c r="FJ45">
        <v>779</v>
      </c>
      <c r="FK45">
        <v>36227</v>
      </c>
      <c r="FL45">
        <v>0</v>
      </c>
      <c r="FM45">
        <v>0</v>
      </c>
      <c r="FN45">
        <v>35426</v>
      </c>
      <c r="FO45">
        <v>779</v>
      </c>
      <c r="FP45">
        <v>36205</v>
      </c>
      <c r="FQ45">
        <v>0</v>
      </c>
      <c r="FR45">
        <v>0</v>
      </c>
      <c r="FS45">
        <v>8391</v>
      </c>
      <c r="FT45">
        <v>8391</v>
      </c>
      <c r="FU45">
        <v>0</v>
      </c>
      <c r="FV45">
        <v>0</v>
      </c>
      <c r="FW45">
        <v>0</v>
      </c>
      <c r="FX45">
        <v>710</v>
      </c>
      <c r="FY45">
        <v>710</v>
      </c>
      <c r="FZ45">
        <v>0</v>
      </c>
      <c r="GA45">
        <v>0</v>
      </c>
      <c r="GB45">
        <v>7518</v>
      </c>
      <c r="GC45">
        <v>7518</v>
      </c>
      <c r="GD45">
        <v>0</v>
      </c>
      <c r="GE45">
        <v>0</v>
      </c>
      <c r="GF45">
        <v>0</v>
      </c>
      <c r="GG45">
        <v>231</v>
      </c>
      <c r="GH45">
        <v>231</v>
      </c>
      <c r="GI45">
        <v>0</v>
      </c>
      <c r="GJ45">
        <v>0</v>
      </c>
      <c r="GK45">
        <v>873</v>
      </c>
      <c r="GL45">
        <v>873</v>
      </c>
      <c r="GM45">
        <v>0</v>
      </c>
      <c r="GN45">
        <v>0</v>
      </c>
      <c r="GO45">
        <v>0</v>
      </c>
      <c r="GP45">
        <v>479</v>
      </c>
      <c r="GQ45">
        <v>479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830102</v>
      </c>
      <c r="HL45">
        <v>18350</v>
      </c>
      <c r="HM45">
        <v>848452</v>
      </c>
      <c r="HN45">
        <v>0</v>
      </c>
      <c r="HO45">
        <v>0</v>
      </c>
      <c r="HP45">
        <v>823672</v>
      </c>
      <c r="HQ45">
        <v>3007</v>
      </c>
      <c r="HR45">
        <v>826679</v>
      </c>
      <c r="HS45">
        <v>0</v>
      </c>
      <c r="HT45">
        <v>823402</v>
      </c>
      <c r="HU45">
        <v>18350</v>
      </c>
      <c r="HV45">
        <v>841752</v>
      </c>
      <c r="HW45">
        <v>0</v>
      </c>
      <c r="HX45">
        <v>0</v>
      </c>
      <c r="HY45">
        <v>816972</v>
      </c>
      <c r="HZ45">
        <v>3007</v>
      </c>
      <c r="IA45">
        <v>819979</v>
      </c>
      <c r="IB45">
        <v>0</v>
      </c>
      <c r="IC45">
        <v>54264</v>
      </c>
      <c r="ID45">
        <v>0</v>
      </c>
      <c r="IE45">
        <v>54264</v>
      </c>
      <c r="IF45">
        <v>0</v>
      </c>
      <c r="IG45">
        <v>0</v>
      </c>
      <c r="IH45">
        <v>54263</v>
      </c>
      <c r="II45">
        <v>0</v>
      </c>
      <c r="IJ45">
        <v>54263</v>
      </c>
      <c r="IK45">
        <v>0</v>
      </c>
      <c r="IL45">
        <v>769138</v>
      </c>
      <c r="IM45">
        <v>18350</v>
      </c>
      <c r="IN45">
        <v>787488</v>
      </c>
      <c r="IO45">
        <v>0</v>
      </c>
      <c r="IP45">
        <v>0</v>
      </c>
      <c r="IQ45">
        <v>762709</v>
      </c>
      <c r="IR45">
        <v>3007</v>
      </c>
      <c r="IS45">
        <v>765716</v>
      </c>
      <c r="IT45">
        <v>0</v>
      </c>
      <c r="IU45">
        <v>0</v>
      </c>
      <c r="IV45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>
    <tabColor indexed="12"/>
  </sheetPr>
  <dimension ref="A1:CU45"/>
  <sheetViews>
    <sheetView workbookViewId="0" topLeftCell="A1">
      <pane xSplit="2" ySplit="3" topLeftCell="BT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R24" sqref="CR24"/>
    </sheetView>
  </sheetViews>
  <sheetFormatPr defaultColWidth="9.00390625" defaultRowHeight="13.5"/>
  <sheetData>
    <row r="1" spans="2:99" ht="13.5">
      <c r="B1" t="s">
        <v>116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</row>
    <row r="2" spans="2:99" ht="13.5">
      <c r="B2" t="s">
        <v>117</v>
      </c>
      <c r="C2">
        <v>29</v>
      </c>
      <c r="D2">
        <v>29</v>
      </c>
      <c r="E2">
        <v>29</v>
      </c>
      <c r="F2">
        <v>29</v>
      </c>
      <c r="G2">
        <v>29</v>
      </c>
      <c r="H2">
        <v>29</v>
      </c>
      <c r="I2">
        <v>29</v>
      </c>
      <c r="J2">
        <v>30</v>
      </c>
      <c r="K2">
        <v>30</v>
      </c>
      <c r="L2">
        <v>30</v>
      </c>
      <c r="M2">
        <v>30</v>
      </c>
      <c r="N2">
        <v>30</v>
      </c>
      <c r="O2">
        <v>30</v>
      </c>
      <c r="P2">
        <v>30</v>
      </c>
      <c r="Q2">
        <v>30</v>
      </c>
      <c r="R2">
        <v>30</v>
      </c>
      <c r="S2">
        <v>31</v>
      </c>
      <c r="T2">
        <v>31</v>
      </c>
      <c r="U2">
        <v>31</v>
      </c>
      <c r="V2">
        <v>31</v>
      </c>
      <c r="W2">
        <v>31</v>
      </c>
      <c r="X2">
        <v>31</v>
      </c>
      <c r="Y2">
        <v>31</v>
      </c>
      <c r="Z2">
        <v>31</v>
      </c>
      <c r="AA2">
        <v>31</v>
      </c>
      <c r="AB2">
        <v>32</v>
      </c>
      <c r="AC2">
        <v>32</v>
      </c>
      <c r="AD2">
        <v>32</v>
      </c>
      <c r="AE2">
        <v>32</v>
      </c>
      <c r="AF2">
        <v>32</v>
      </c>
      <c r="AG2">
        <v>32</v>
      </c>
      <c r="AH2">
        <v>32</v>
      </c>
      <c r="AI2">
        <v>32</v>
      </c>
      <c r="AJ2">
        <v>32</v>
      </c>
      <c r="AK2">
        <v>33</v>
      </c>
      <c r="AL2">
        <v>33</v>
      </c>
      <c r="AM2">
        <v>33</v>
      </c>
      <c r="AN2">
        <v>33</v>
      </c>
      <c r="AO2">
        <v>33</v>
      </c>
      <c r="AP2">
        <v>33</v>
      </c>
      <c r="AQ2">
        <v>33</v>
      </c>
      <c r="AR2">
        <v>33</v>
      </c>
      <c r="AS2">
        <v>33</v>
      </c>
      <c r="AT2">
        <v>34</v>
      </c>
      <c r="AU2">
        <v>34</v>
      </c>
      <c r="AV2">
        <v>34</v>
      </c>
      <c r="AW2">
        <v>34</v>
      </c>
      <c r="AX2">
        <v>34</v>
      </c>
      <c r="AY2">
        <v>34</v>
      </c>
      <c r="AZ2">
        <v>34</v>
      </c>
      <c r="BA2">
        <v>34</v>
      </c>
      <c r="BB2">
        <v>34</v>
      </c>
      <c r="BC2">
        <v>35</v>
      </c>
      <c r="BD2">
        <v>35</v>
      </c>
      <c r="BE2">
        <v>35</v>
      </c>
      <c r="BF2">
        <v>35</v>
      </c>
      <c r="BG2">
        <v>35</v>
      </c>
      <c r="BH2">
        <v>35</v>
      </c>
      <c r="BI2">
        <v>35</v>
      </c>
      <c r="BJ2">
        <v>35</v>
      </c>
      <c r="BK2">
        <v>35</v>
      </c>
      <c r="BL2">
        <v>36</v>
      </c>
      <c r="BM2">
        <v>36</v>
      </c>
      <c r="BN2">
        <v>36</v>
      </c>
      <c r="BO2">
        <v>36</v>
      </c>
      <c r="BP2">
        <v>36</v>
      </c>
      <c r="BQ2">
        <v>36</v>
      </c>
      <c r="BR2">
        <v>36</v>
      </c>
      <c r="BS2">
        <v>36</v>
      </c>
      <c r="BT2">
        <v>36</v>
      </c>
      <c r="BU2">
        <v>37</v>
      </c>
      <c r="BV2">
        <v>37</v>
      </c>
      <c r="BW2">
        <v>37</v>
      </c>
      <c r="BX2">
        <v>37</v>
      </c>
      <c r="BY2">
        <v>37</v>
      </c>
      <c r="BZ2">
        <v>37</v>
      </c>
      <c r="CA2">
        <v>37</v>
      </c>
      <c r="CB2">
        <v>37</v>
      </c>
      <c r="CC2">
        <v>37</v>
      </c>
      <c r="CD2">
        <v>38</v>
      </c>
      <c r="CE2">
        <v>38</v>
      </c>
      <c r="CF2">
        <v>38</v>
      </c>
      <c r="CG2">
        <v>38</v>
      </c>
      <c r="CH2">
        <v>38</v>
      </c>
      <c r="CI2">
        <v>38</v>
      </c>
      <c r="CJ2">
        <v>38</v>
      </c>
      <c r="CK2">
        <v>38</v>
      </c>
      <c r="CL2">
        <v>38</v>
      </c>
      <c r="CM2">
        <v>39</v>
      </c>
      <c r="CN2">
        <v>39</v>
      </c>
      <c r="CO2">
        <v>39</v>
      </c>
      <c r="CP2">
        <v>39</v>
      </c>
      <c r="CQ2">
        <v>39</v>
      </c>
      <c r="CR2">
        <v>39</v>
      </c>
      <c r="CS2">
        <v>39</v>
      </c>
      <c r="CT2">
        <v>39</v>
      </c>
      <c r="CU2">
        <v>39</v>
      </c>
    </row>
    <row r="3" spans="2:99" ht="13.5">
      <c r="B3" t="s">
        <v>118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</v>
      </c>
      <c r="K3">
        <v>2</v>
      </c>
      <c r="L3">
        <v>3</v>
      </c>
      <c r="M3">
        <v>4</v>
      </c>
      <c r="N3">
        <v>5</v>
      </c>
      <c r="O3">
        <v>6</v>
      </c>
      <c r="P3">
        <v>7</v>
      </c>
      <c r="Q3">
        <v>8</v>
      </c>
      <c r="R3">
        <v>9</v>
      </c>
      <c r="S3">
        <v>1</v>
      </c>
      <c r="T3">
        <v>2</v>
      </c>
      <c r="U3">
        <v>3</v>
      </c>
      <c r="V3">
        <v>4</v>
      </c>
      <c r="W3">
        <v>5</v>
      </c>
      <c r="X3">
        <v>6</v>
      </c>
      <c r="Y3">
        <v>7</v>
      </c>
      <c r="Z3">
        <v>8</v>
      </c>
      <c r="AA3">
        <v>9</v>
      </c>
      <c r="AB3">
        <v>1</v>
      </c>
      <c r="AC3">
        <v>2</v>
      </c>
      <c r="AD3">
        <v>3</v>
      </c>
      <c r="AE3">
        <v>4</v>
      </c>
      <c r="AF3">
        <v>5</v>
      </c>
      <c r="AG3">
        <v>6</v>
      </c>
      <c r="AH3">
        <v>7</v>
      </c>
      <c r="AI3">
        <v>8</v>
      </c>
      <c r="AJ3">
        <v>9</v>
      </c>
      <c r="AK3">
        <v>1</v>
      </c>
      <c r="AL3">
        <v>2</v>
      </c>
      <c r="AM3">
        <v>3</v>
      </c>
      <c r="AN3">
        <v>4</v>
      </c>
      <c r="AO3">
        <v>5</v>
      </c>
      <c r="AP3">
        <v>6</v>
      </c>
      <c r="AQ3">
        <v>7</v>
      </c>
      <c r="AR3">
        <v>8</v>
      </c>
      <c r="AS3">
        <v>9</v>
      </c>
      <c r="AT3">
        <v>1</v>
      </c>
      <c r="AU3">
        <v>2</v>
      </c>
      <c r="AV3">
        <v>3</v>
      </c>
      <c r="AW3">
        <v>4</v>
      </c>
      <c r="AX3">
        <v>5</v>
      </c>
      <c r="AY3">
        <v>6</v>
      </c>
      <c r="AZ3">
        <v>7</v>
      </c>
      <c r="BA3">
        <v>8</v>
      </c>
      <c r="BB3">
        <v>9</v>
      </c>
      <c r="BC3">
        <v>1</v>
      </c>
      <c r="BD3">
        <v>2</v>
      </c>
      <c r="BE3">
        <v>3</v>
      </c>
      <c r="BF3">
        <v>4</v>
      </c>
      <c r="BG3">
        <v>5</v>
      </c>
      <c r="BH3">
        <v>6</v>
      </c>
      <c r="BI3">
        <v>7</v>
      </c>
      <c r="BJ3">
        <v>8</v>
      </c>
      <c r="BK3">
        <v>9</v>
      </c>
      <c r="BL3">
        <v>1</v>
      </c>
      <c r="BM3">
        <v>2</v>
      </c>
      <c r="BN3">
        <v>3</v>
      </c>
      <c r="BO3">
        <v>4</v>
      </c>
      <c r="BP3">
        <v>5</v>
      </c>
      <c r="BQ3">
        <v>6</v>
      </c>
      <c r="BR3">
        <v>7</v>
      </c>
      <c r="BS3">
        <v>8</v>
      </c>
      <c r="BT3">
        <v>9</v>
      </c>
      <c r="BU3">
        <v>1</v>
      </c>
      <c r="BV3">
        <v>2</v>
      </c>
      <c r="BW3">
        <v>3</v>
      </c>
      <c r="BX3">
        <v>4</v>
      </c>
      <c r="BY3">
        <v>5</v>
      </c>
      <c r="BZ3">
        <v>6</v>
      </c>
      <c r="CA3">
        <v>7</v>
      </c>
      <c r="CB3">
        <v>8</v>
      </c>
      <c r="CC3">
        <v>9</v>
      </c>
      <c r="CD3">
        <v>1</v>
      </c>
      <c r="CE3">
        <v>2</v>
      </c>
      <c r="CF3">
        <v>3</v>
      </c>
      <c r="CG3">
        <v>4</v>
      </c>
      <c r="CH3">
        <v>5</v>
      </c>
      <c r="CI3">
        <v>6</v>
      </c>
      <c r="CJ3">
        <v>7</v>
      </c>
      <c r="CK3">
        <v>8</v>
      </c>
      <c r="CL3">
        <v>9</v>
      </c>
      <c r="CM3">
        <v>1</v>
      </c>
      <c r="CN3">
        <v>2</v>
      </c>
      <c r="CO3">
        <v>3</v>
      </c>
      <c r="CP3">
        <v>4</v>
      </c>
      <c r="CQ3">
        <v>5</v>
      </c>
      <c r="CR3">
        <v>6</v>
      </c>
      <c r="CS3">
        <v>7</v>
      </c>
      <c r="CT3">
        <v>8</v>
      </c>
      <c r="CU3">
        <v>9</v>
      </c>
    </row>
    <row r="4" spans="1:99" ht="13.5">
      <c r="A4">
        <v>472018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39223962</v>
      </c>
      <c r="BV4">
        <v>3442547</v>
      </c>
      <c r="BW4">
        <v>42666509</v>
      </c>
      <c r="BX4">
        <v>0</v>
      </c>
      <c r="BY4">
        <v>0</v>
      </c>
      <c r="BZ4">
        <v>38173545</v>
      </c>
      <c r="CA4">
        <v>965713</v>
      </c>
      <c r="CB4">
        <v>39139258</v>
      </c>
      <c r="CC4">
        <v>0</v>
      </c>
      <c r="CD4">
        <v>7019639</v>
      </c>
      <c r="CE4">
        <v>2699320</v>
      </c>
      <c r="CF4">
        <v>9718959</v>
      </c>
      <c r="CG4">
        <v>0</v>
      </c>
      <c r="CH4">
        <v>0</v>
      </c>
      <c r="CI4">
        <v>6366001</v>
      </c>
      <c r="CJ4">
        <v>191761</v>
      </c>
      <c r="CK4">
        <v>6557762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</row>
    <row r="5" spans="1:99" ht="13.5">
      <c r="A5">
        <v>472051</v>
      </c>
      <c r="B5" t="s">
        <v>13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8893842</v>
      </c>
      <c r="BV5">
        <v>1102616</v>
      </c>
      <c r="BW5">
        <v>9996458</v>
      </c>
      <c r="BX5">
        <v>0</v>
      </c>
      <c r="BY5">
        <v>0</v>
      </c>
      <c r="BZ5">
        <v>8515053</v>
      </c>
      <c r="CA5">
        <v>285973</v>
      </c>
      <c r="CB5">
        <v>8801026</v>
      </c>
      <c r="CC5">
        <v>0</v>
      </c>
      <c r="CD5">
        <v>2006195</v>
      </c>
      <c r="CE5">
        <v>573965</v>
      </c>
      <c r="CF5">
        <v>2580160</v>
      </c>
      <c r="CG5">
        <v>0</v>
      </c>
      <c r="CH5">
        <v>0</v>
      </c>
      <c r="CI5">
        <v>1835107</v>
      </c>
      <c r="CJ5">
        <v>60090</v>
      </c>
      <c r="CK5">
        <v>1895197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</row>
    <row r="6" spans="1:99" ht="13.5">
      <c r="A6">
        <v>472077</v>
      </c>
      <c r="B6" t="s">
        <v>14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4326598</v>
      </c>
      <c r="BV6">
        <v>589355</v>
      </c>
      <c r="BW6">
        <v>4915953</v>
      </c>
      <c r="BX6">
        <v>0</v>
      </c>
      <c r="BY6">
        <v>0</v>
      </c>
      <c r="BZ6">
        <v>4142929</v>
      </c>
      <c r="CA6">
        <v>180979</v>
      </c>
      <c r="CB6">
        <v>4323908</v>
      </c>
      <c r="CC6">
        <v>0</v>
      </c>
      <c r="CD6">
        <v>1162305</v>
      </c>
      <c r="CE6">
        <v>380292</v>
      </c>
      <c r="CF6">
        <v>1542597</v>
      </c>
      <c r="CG6">
        <v>0</v>
      </c>
      <c r="CH6">
        <v>0</v>
      </c>
      <c r="CI6">
        <v>1066807</v>
      </c>
      <c r="CJ6">
        <v>74646</v>
      </c>
      <c r="CK6">
        <v>1141453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</row>
    <row r="7" spans="1:99" ht="13.5">
      <c r="A7">
        <v>472085</v>
      </c>
      <c r="B7" t="s">
        <v>15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13068147</v>
      </c>
      <c r="BV7">
        <v>722124</v>
      </c>
      <c r="BW7">
        <v>13790271</v>
      </c>
      <c r="BX7">
        <v>0</v>
      </c>
      <c r="BY7">
        <v>0</v>
      </c>
      <c r="BZ7">
        <v>12783690</v>
      </c>
      <c r="CA7">
        <v>239595</v>
      </c>
      <c r="CB7">
        <v>13023285</v>
      </c>
      <c r="CC7">
        <v>0</v>
      </c>
      <c r="CD7">
        <v>2215944</v>
      </c>
      <c r="CE7">
        <v>442053</v>
      </c>
      <c r="CF7">
        <v>2657997</v>
      </c>
      <c r="CG7">
        <v>0</v>
      </c>
      <c r="CH7">
        <v>0</v>
      </c>
      <c r="CI7">
        <v>2092447</v>
      </c>
      <c r="CJ7">
        <v>62273</v>
      </c>
      <c r="CK7">
        <v>2154720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</row>
    <row r="8" spans="1:99" ht="13.5">
      <c r="A8">
        <v>472093</v>
      </c>
      <c r="B8" t="s">
        <v>16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5432966</v>
      </c>
      <c r="BV8">
        <v>897110</v>
      </c>
      <c r="BW8">
        <v>6330076</v>
      </c>
      <c r="BX8">
        <v>0</v>
      </c>
      <c r="BY8">
        <v>0</v>
      </c>
      <c r="BZ8">
        <v>5196705</v>
      </c>
      <c r="CA8">
        <v>218317</v>
      </c>
      <c r="CB8">
        <v>5415022</v>
      </c>
      <c r="CC8">
        <v>0</v>
      </c>
      <c r="CD8">
        <v>1108689</v>
      </c>
      <c r="CE8">
        <v>438248</v>
      </c>
      <c r="CF8">
        <v>1546937</v>
      </c>
      <c r="CG8">
        <v>0</v>
      </c>
      <c r="CH8">
        <v>0</v>
      </c>
      <c r="CI8">
        <v>1003068</v>
      </c>
      <c r="CJ8">
        <v>86841</v>
      </c>
      <c r="CK8">
        <v>1089909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</row>
    <row r="9" spans="1:99" ht="13.5">
      <c r="A9">
        <v>472107</v>
      </c>
      <c r="B9" t="s">
        <v>17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4397755</v>
      </c>
      <c r="BV9">
        <v>508614</v>
      </c>
      <c r="BW9">
        <v>4906369</v>
      </c>
      <c r="BX9">
        <v>0</v>
      </c>
      <c r="BY9">
        <v>0</v>
      </c>
      <c r="BZ9">
        <v>4210775</v>
      </c>
      <c r="CA9">
        <v>167198</v>
      </c>
      <c r="CB9">
        <v>4377973</v>
      </c>
      <c r="CC9">
        <v>0</v>
      </c>
      <c r="CD9">
        <v>1164058</v>
      </c>
      <c r="CE9">
        <v>417359</v>
      </c>
      <c r="CF9">
        <v>1581417</v>
      </c>
      <c r="CG9">
        <v>0</v>
      </c>
      <c r="CH9">
        <v>0</v>
      </c>
      <c r="CI9">
        <v>1088966</v>
      </c>
      <c r="CJ9">
        <v>55772</v>
      </c>
      <c r="CK9">
        <v>1144738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</row>
    <row r="10" spans="1:99" ht="13.5">
      <c r="A10">
        <v>472115</v>
      </c>
      <c r="B10" t="s">
        <v>119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12293785</v>
      </c>
      <c r="BV10">
        <v>1871253</v>
      </c>
      <c r="BW10">
        <v>14165038</v>
      </c>
      <c r="BX10">
        <v>0</v>
      </c>
      <c r="BY10">
        <v>0</v>
      </c>
      <c r="BZ10">
        <v>11724693</v>
      </c>
      <c r="CA10">
        <v>420071</v>
      </c>
      <c r="CB10">
        <v>12144764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3237331</v>
      </c>
      <c r="CN10">
        <v>1653144</v>
      </c>
      <c r="CO10">
        <v>4890475</v>
      </c>
      <c r="CP10">
        <v>0</v>
      </c>
      <c r="CQ10">
        <v>0</v>
      </c>
      <c r="CR10">
        <v>2786554</v>
      </c>
      <c r="CS10">
        <v>187457</v>
      </c>
      <c r="CT10">
        <v>2974011</v>
      </c>
      <c r="CU10">
        <v>0</v>
      </c>
    </row>
    <row r="11" spans="1:99" ht="13.5">
      <c r="A11">
        <v>472123</v>
      </c>
      <c r="B11" t="s">
        <v>120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4670889</v>
      </c>
      <c r="BV11">
        <v>578865</v>
      </c>
      <c r="BW11">
        <v>5249754</v>
      </c>
      <c r="BX11">
        <v>0</v>
      </c>
      <c r="BY11">
        <v>0</v>
      </c>
      <c r="BZ11">
        <v>4509014</v>
      </c>
      <c r="CA11">
        <v>140052</v>
      </c>
      <c r="CB11">
        <v>4649066</v>
      </c>
      <c r="CC11">
        <v>0</v>
      </c>
      <c r="CD11">
        <v>1162921</v>
      </c>
      <c r="CE11">
        <v>401022</v>
      </c>
      <c r="CF11">
        <v>1563943</v>
      </c>
      <c r="CG11">
        <v>0</v>
      </c>
      <c r="CH11">
        <v>0</v>
      </c>
      <c r="CI11">
        <v>1068903</v>
      </c>
      <c r="CJ11">
        <v>40335</v>
      </c>
      <c r="CK11">
        <v>1109238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</row>
    <row r="12" spans="1:99" ht="13.5">
      <c r="A12">
        <v>472131</v>
      </c>
      <c r="B12" t="s">
        <v>121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9167557</v>
      </c>
      <c r="BV12">
        <v>1514308</v>
      </c>
      <c r="BW12">
        <v>10681865</v>
      </c>
      <c r="BX12">
        <v>0</v>
      </c>
      <c r="BY12">
        <v>0</v>
      </c>
      <c r="BZ12">
        <v>8672583</v>
      </c>
      <c r="CA12">
        <v>438256</v>
      </c>
      <c r="CB12">
        <v>9110839</v>
      </c>
      <c r="CC12">
        <v>0</v>
      </c>
      <c r="CD12">
        <v>2413152</v>
      </c>
      <c r="CE12">
        <v>1419751</v>
      </c>
      <c r="CF12">
        <v>3832903</v>
      </c>
      <c r="CG12">
        <v>0</v>
      </c>
      <c r="CH12">
        <v>0</v>
      </c>
      <c r="CI12">
        <v>2128923</v>
      </c>
      <c r="CJ12">
        <v>182795</v>
      </c>
      <c r="CK12">
        <v>2311718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</row>
    <row r="13" spans="1:99" ht="13.5">
      <c r="A13">
        <v>472140</v>
      </c>
      <c r="B13" t="s">
        <v>122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4466036</v>
      </c>
      <c r="BV13">
        <v>673461</v>
      </c>
      <c r="BW13">
        <v>5139497</v>
      </c>
      <c r="BX13">
        <v>0</v>
      </c>
      <c r="BY13">
        <v>0</v>
      </c>
      <c r="BZ13">
        <v>4215177</v>
      </c>
      <c r="CA13">
        <v>190614</v>
      </c>
      <c r="CB13">
        <v>4405791</v>
      </c>
      <c r="CC13">
        <v>0</v>
      </c>
      <c r="CD13">
        <v>1274889</v>
      </c>
      <c r="CE13">
        <v>509894</v>
      </c>
      <c r="CF13">
        <v>1784783</v>
      </c>
      <c r="CG13">
        <v>0</v>
      </c>
      <c r="CH13">
        <v>0</v>
      </c>
      <c r="CI13">
        <v>1088673</v>
      </c>
      <c r="CJ13">
        <v>95537</v>
      </c>
      <c r="CK13">
        <v>1184210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</row>
    <row r="14" spans="1:99" ht="13.5">
      <c r="A14">
        <v>472158</v>
      </c>
      <c r="B14" t="s">
        <v>123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2581581</v>
      </c>
      <c r="BV14">
        <v>314949</v>
      </c>
      <c r="BW14">
        <v>2896530</v>
      </c>
      <c r="BX14">
        <v>0</v>
      </c>
      <c r="BY14">
        <v>0</v>
      </c>
      <c r="BZ14">
        <v>2485702</v>
      </c>
      <c r="CA14">
        <v>74302</v>
      </c>
      <c r="CB14">
        <v>2560004</v>
      </c>
      <c r="CC14">
        <v>0</v>
      </c>
      <c r="CD14">
        <v>834822</v>
      </c>
      <c r="CE14">
        <v>250427</v>
      </c>
      <c r="CF14">
        <v>1085249</v>
      </c>
      <c r="CG14">
        <v>0</v>
      </c>
      <c r="CH14">
        <v>0</v>
      </c>
      <c r="CI14">
        <v>786393</v>
      </c>
      <c r="CJ14">
        <v>36902</v>
      </c>
      <c r="CK14">
        <v>823295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</row>
    <row r="15" spans="1:99" ht="13.5">
      <c r="A15">
        <v>473014</v>
      </c>
      <c r="B15" t="s">
        <v>18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645983</v>
      </c>
      <c r="BV15">
        <v>61871</v>
      </c>
      <c r="BW15">
        <v>707854</v>
      </c>
      <c r="BX15">
        <v>0</v>
      </c>
      <c r="BY15">
        <v>0</v>
      </c>
      <c r="BZ15">
        <v>626394</v>
      </c>
      <c r="CA15">
        <v>9502</v>
      </c>
      <c r="CB15">
        <v>635896</v>
      </c>
      <c r="CC15">
        <v>0</v>
      </c>
      <c r="CD15">
        <v>118442</v>
      </c>
      <c r="CE15">
        <v>23707</v>
      </c>
      <c r="CF15">
        <v>142149</v>
      </c>
      <c r="CG15">
        <v>0</v>
      </c>
      <c r="CH15">
        <v>0</v>
      </c>
      <c r="CI15">
        <v>112686</v>
      </c>
      <c r="CJ15">
        <v>4332</v>
      </c>
      <c r="CK15">
        <v>117018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</row>
    <row r="16" spans="1:99" ht="13.5">
      <c r="A16">
        <v>473022</v>
      </c>
      <c r="B16" t="s">
        <v>19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187343</v>
      </c>
      <c r="BV16">
        <v>29624</v>
      </c>
      <c r="BW16">
        <v>216967</v>
      </c>
      <c r="BX16">
        <v>0</v>
      </c>
      <c r="BY16">
        <v>0</v>
      </c>
      <c r="BZ16">
        <v>181028</v>
      </c>
      <c r="CA16">
        <v>8797</v>
      </c>
      <c r="CB16">
        <v>189825</v>
      </c>
      <c r="CC16">
        <v>0</v>
      </c>
      <c r="CD16">
        <v>73348</v>
      </c>
      <c r="CE16">
        <v>28596</v>
      </c>
      <c r="CF16">
        <v>101944</v>
      </c>
      <c r="CG16">
        <v>0</v>
      </c>
      <c r="CH16">
        <v>0</v>
      </c>
      <c r="CI16">
        <v>65692</v>
      </c>
      <c r="CJ16">
        <v>3852</v>
      </c>
      <c r="CK16">
        <v>69544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</row>
    <row r="17" spans="1:99" ht="13.5">
      <c r="A17">
        <v>473031</v>
      </c>
      <c r="B17" t="s">
        <v>20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233303</v>
      </c>
      <c r="BV17">
        <v>15580</v>
      </c>
      <c r="BW17">
        <v>248883</v>
      </c>
      <c r="BX17">
        <v>0</v>
      </c>
      <c r="BY17">
        <v>0</v>
      </c>
      <c r="BZ17">
        <v>228488</v>
      </c>
      <c r="CA17">
        <v>2019</v>
      </c>
      <c r="CB17">
        <v>230507</v>
      </c>
      <c r="CC17">
        <v>0</v>
      </c>
      <c r="CD17">
        <v>40258</v>
      </c>
      <c r="CE17">
        <v>18898</v>
      </c>
      <c r="CF17">
        <v>59156</v>
      </c>
      <c r="CG17">
        <v>0</v>
      </c>
      <c r="CH17">
        <v>0</v>
      </c>
      <c r="CI17">
        <v>37169</v>
      </c>
      <c r="CJ17">
        <v>1954</v>
      </c>
      <c r="CK17">
        <v>39123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</row>
    <row r="18" spans="1:99" ht="13.5">
      <c r="A18">
        <v>473065</v>
      </c>
      <c r="B18" t="s">
        <v>21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525981</v>
      </c>
      <c r="BV18">
        <v>66269</v>
      </c>
      <c r="BW18">
        <v>592250</v>
      </c>
      <c r="BX18">
        <v>0</v>
      </c>
      <c r="BY18">
        <v>0</v>
      </c>
      <c r="BZ18">
        <v>503035</v>
      </c>
      <c r="CA18">
        <v>9512</v>
      </c>
      <c r="CB18">
        <v>512547</v>
      </c>
      <c r="CC18">
        <v>0</v>
      </c>
      <c r="CD18">
        <v>241425</v>
      </c>
      <c r="CE18">
        <v>80169</v>
      </c>
      <c r="CF18">
        <v>321594</v>
      </c>
      <c r="CG18">
        <v>0</v>
      </c>
      <c r="CH18">
        <v>0</v>
      </c>
      <c r="CI18">
        <v>215362</v>
      </c>
      <c r="CJ18">
        <v>9236</v>
      </c>
      <c r="CK18">
        <v>224598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</row>
    <row r="19" spans="1:99" ht="13.5">
      <c r="A19">
        <v>473081</v>
      </c>
      <c r="B19" t="s">
        <v>22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875182</v>
      </c>
      <c r="BV19">
        <v>190926</v>
      </c>
      <c r="BW19">
        <v>1066108</v>
      </c>
      <c r="BX19">
        <v>0</v>
      </c>
      <c r="BY19">
        <v>0</v>
      </c>
      <c r="BZ19">
        <v>831032</v>
      </c>
      <c r="CA19">
        <v>27448</v>
      </c>
      <c r="CB19">
        <v>858480</v>
      </c>
      <c r="CC19">
        <v>0</v>
      </c>
      <c r="CD19">
        <v>323005</v>
      </c>
      <c r="CE19">
        <v>97775</v>
      </c>
      <c r="CF19">
        <v>420780</v>
      </c>
      <c r="CG19">
        <v>0</v>
      </c>
      <c r="CH19">
        <v>0</v>
      </c>
      <c r="CI19">
        <v>299725</v>
      </c>
      <c r="CJ19">
        <v>12800</v>
      </c>
      <c r="CK19">
        <v>312525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</row>
    <row r="20" spans="1:99" ht="13.5">
      <c r="A20">
        <v>473111</v>
      </c>
      <c r="B20" t="s">
        <v>23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1254886</v>
      </c>
      <c r="BV20">
        <v>133806</v>
      </c>
      <c r="BW20">
        <v>1388692</v>
      </c>
      <c r="BX20">
        <v>0</v>
      </c>
      <c r="BY20">
        <v>0</v>
      </c>
      <c r="BZ20">
        <v>1216709</v>
      </c>
      <c r="CA20">
        <v>52825</v>
      </c>
      <c r="CB20">
        <v>1269534</v>
      </c>
      <c r="CC20">
        <v>0</v>
      </c>
      <c r="CD20">
        <v>229149</v>
      </c>
      <c r="CE20">
        <v>36656</v>
      </c>
      <c r="CF20">
        <v>265805</v>
      </c>
      <c r="CG20">
        <v>0</v>
      </c>
      <c r="CH20">
        <v>0</v>
      </c>
      <c r="CI20">
        <v>221269</v>
      </c>
      <c r="CJ20">
        <v>10131</v>
      </c>
      <c r="CK20">
        <v>231400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</row>
    <row r="21" spans="1:99" ht="13.5">
      <c r="A21">
        <v>473138</v>
      </c>
      <c r="B21" t="s">
        <v>24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553542</v>
      </c>
      <c r="BV21">
        <v>50749</v>
      </c>
      <c r="BW21">
        <v>604291</v>
      </c>
      <c r="BX21">
        <v>0</v>
      </c>
      <c r="BY21">
        <v>0</v>
      </c>
      <c r="BZ21">
        <v>539087</v>
      </c>
      <c r="CA21">
        <v>21696</v>
      </c>
      <c r="CB21">
        <v>560783</v>
      </c>
      <c r="CC21">
        <v>0</v>
      </c>
      <c r="CD21">
        <v>113185</v>
      </c>
      <c r="CE21">
        <v>33822</v>
      </c>
      <c r="CF21">
        <v>147007</v>
      </c>
      <c r="CG21">
        <v>0</v>
      </c>
      <c r="CH21">
        <v>0</v>
      </c>
      <c r="CI21">
        <v>105775</v>
      </c>
      <c r="CJ21">
        <v>5068</v>
      </c>
      <c r="CK21">
        <v>110843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</row>
    <row r="22" spans="1:99" ht="13.5">
      <c r="A22">
        <v>473146</v>
      </c>
      <c r="B22" t="s">
        <v>25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1169506</v>
      </c>
      <c r="BV22">
        <v>234122</v>
      </c>
      <c r="BW22">
        <v>1403628</v>
      </c>
      <c r="BX22">
        <v>0</v>
      </c>
      <c r="BY22">
        <v>0</v>
      </c>
      <c r="BZ22">
        <v>1124572</v>
      </c>
      <c r="CA22">
        <v>67083</v>
      </c>
      <c r="CB22">
        <v>1191655</v>
      </c>
      <c r="CC22">
        <v>0</v>
      </c>
      <c r="CD22">
        <v>254756</v>
      </c>
      <c r="CE22">
        <v>123350</v>
      </c>
      <c r="CF22">
        <v>378106</v>
      </c>
      <c r="CG22">
        <v>0</v>
      </c>
      <c r="CH22">
        <v>0</v>
      </c>
      <c r="CI22">
        <v>239617</v>
      </c>
      <c r="CJ22">
        <v>13871</v>
      </c>
      <c r="CK22">
        <v>253488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</row>
    <row r="23" spans="1:99" ht="13.5">
      <c r="A23">
        <v>473154</v>
      </c>
      <c r="B23" t="s">
        <v>26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292636</v>
      </c>
      <c r="BV23">
        <v>24111</v>
      </c>
      <c r="BW23">
        <v>316747</v>
      </c>
      <c r="BX23">
        <v>0</v>
      </c>
      <c r="BY23">
        <v>0</v>
      </c>
      <c r="BZ23">
        <v>286844</v>
      </c>
      <c r="CA23">
        <v>2867</v>
      </c>
      <c r="CB23">
        <v>289711</v>
      </c>
      <c r="CC23">
        <v>0</v>
      </c>
      <c r="CD23">
        <v>146716</v>
      </c>
      <c r="CE23">
        <v>22372</v>
      </c>
      <c r="CF23">
        <v>169088</v>
      </c>
      <c r="CG23">
        <v>0</v>
      </c>
      <c r="CH23">
        <v>0</v>
      </c>
      <c r="CI23">
        <v>140533</v>
      </c>
      <c r="CJ23">
        <v>2361</v>
      </c>
      <c r="CK23">
        <v>142894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</row>
    <row r="24" spans="1:99" ht="13.5">
      <c r="A24">
        <v>473243</v>
      </c>
      <c r="B24" t="s">
        <v>27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3108592</v>
      </c>
      <c r="BV24">
        <v>366809</v>
      </c>
      <c r="BW24">
        <v>3475401</v>
      </c>
      <c r="BX24">
        <v>0</v>
      </c>
      <c r="BY24">
        <v>0</v>
      </c>
      <c r="BZ24">
        <v>2966249</v>
      </c>
      <c r="CA24">
        <v>93817</v>
      </c>
      <c r="CB24">
        <v>3060066</v>
      </c>
      <c r="CC24">
        <v>0</v>
      </c>
      <c r="CD24">
        <v>818711</v>
      </c>
      <c r="CE24">
        <v>283835</v>
      </c>
      <c r="CF24">
        <v>1102546</v>
      </c>
      <c r="CG24">
        <v>0</v>
      </c>
      <c r="CH24">
        <v>0</v>
      </c>
      <c r="CI24">
        <v>760755</v>
      </c>
      <c r="CJ24">
        <v>31690</v>
      </c>
      <c r="CK24">
        <v>792445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</row>
    <row r="25" spans="1:99" ht="13.5">
      <c r="A25">
        <v>473251</v>
      </c>
      <c r="B25" t="s">
        <v>28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1751150</v>
      </c>
      <c r="BV25">
        <v>162653</v>
      </c>
      <c r="BW25">
        <v>1913803</v>
      </c>
      <c r="BX25">
        <v>0</v>
      </c>
      <c r="BY25">
        <v>0</v>
      </c>
      <c r="BZ25">
        <v>1694321</v>
      </c>
      <c r="CA25">
        <v>46532</v>
      </c>
      <c r="CB25">
        <v>1740853</v>
      </c>
      <c r="CC25">
        <v>0</v>
      </c>
      <c r="CD25">
        <v>399209</v>
      </c>
      <c r="CE25">
        <v>132769</v>
      </c>
      <c r="CF25">
        <v>531978</v>
      </c>
      <c r="CG25">
        <v>0</v>
      </c>
      <c r="CH25">
        <v>0</v>
      </c>
      <c r="CI25">
        <v>355081</v>
      </c>
      <c r="CJ25">
        <v>20576</v>
      </c>
      <c r="CK25">
        <v>375657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</row>
    <row r="26" spans="1:99" ht="13.5">
      <c r="A26">
        <v>473260</v>
      </c>
      <c r="B26" t="s">
        <v>29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3652554</v>
      </c>
      <c r="BV26">
        <v>423986</v>
      </c>
      <c r="BW26">
        <v>4076540</v>
      </c>
      <c r="BX26">
        <v>0</v>
      </c>
      <c r="BY26">
        <v>0</v>
      </c>
      <c r="BZ26">
        <v>3511749</v>
      </c>
      <c r="CA26">
        <v>109792</v>
      </c>
      <c r="CB26">
        <v>3621541</v>
      </c>
      <c r="CC26">
        <v>0</v>
      </c>
      <c r="CD26">
        <v>755376</v>
      </c>
      <c r="CE26">
        <v>213816</v>
      </c>
      <c r="CF26">
        <v>969192</v>
      </c>
      <c r="CG26">
        <v>0</v>
      </c>
      <c r="CH26">
        <v>0</v>
      </c>
      <c r="CI26">
        <v>684034</v>
      </c>
      <c r="CJ26">
        <v>31595</v>
      </c>
      <c r="CK26">
        <v>715629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</row>
    <row r="27" spans="1:99" ht="13.5">
      <c r="A27">
        <v>473278</v>
      </c>
      <c r="B27" t="s">
        <v>30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1595089</v>
      </c>
      <c r="BV27">
        <v>221153</v>
      </c>
      <c r="BW27">
        <v>1816242</v>
      </c>
      <c r="BX27">
        <v>0</v>
      </c>
      <c r="BY27">
        <v>0</v>
      </c>
      <c r="BZ27">
        <v>1535354</v>
      </c>
      <c r="CA27">
        <v>47837</v>
      </c>
      <c r="CB27">
        <v>1583191</v>
      </c>
      <c r="CC27">
        <v>0</v>
      </c>
      <c r="CD27">
        <v>403459</v>
      </c>
      <c r="CE27">
        <v>102979</v>
      </c>
      <c r="CF27">
        <v>506438</v>
      </c>
      <c r="CG27">
        <v>0</v>
      </c>
      <c r="CH27">
        <v>0</v>
      </c>
      <c r="CI27">
        <v>374720</v>
      </c>
      <c r="CJ27">
        <v>13033</v>
      </c>
      <c r="CK27">
        <v>387753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</row>
    <row r="28" spans="1:99" ht="13.5">
      <c r="A28">
        <v>473286</v>
      </c>
      <c r="B28" t="s">
        <v>31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1432409</v>
      </c>
      <c r="BV28">
        <v>176825</v>
      </c>
      <c r="BW28">
        <v>1609234</v>
      </c>
      <c r="BX28">
        <v>0</v>
      </c>
      <c r="BY28">
        <v>0</v>
      </c>
      <c r="BZ28">
        <v>1380182</v>
      </c>
      <c r="CA28">
        <v>46386</v>
      </c>
      <c r="CB28">
        <v>1426568</v>
      </c>
      <c r="CC28">
        <v>0</v>
      </c>
      <c r="CD28">
        <v>427702</v>
      </c>
      <c r="CE28">
        <v>14663</v>
      </c>
      <c r="CF28">
        <v>442365</v>
      </c>
      <c r="CG28">
        <v>0</v>
      </c>
      <c r="CH28">
        <v>0</v>
      </c>
      <c r="CI28">
        <v>322293</v>
      </c>
      <c r="CJ28">
        <v>14245</v>
      </c>
      <c r="CK28">
        <v>336538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</row>
    <row r="29" spans="1:99" ht="13.5">
      <c r="A29">
        <v>473294</v>
      </c>
      <c r="B29" t="s">
        <v>32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3174195</v>
      </c>
      <c r="BV29">
        <v>270116</v>
      </c>
      <c r="BW29">
        <v>3444311</v>
      </c>
      <c r="BX29">
        <v>0</v>
      </c>
      <c r="BY29">
        <v>0</v>
      </c>
      <c r="BZ29">
        <v>3091621</v>
      </c>
      <c r="CA29">
        <v>87328</v>
      </c>
      <c r="CB29">
        <v>3178949</v>
      </c>
      <c r="CC29">
        <v>0</v>
      </c>
      <c r="CD29">
        <v>656087</v>
      </c>
      <c r="CE29">
        <v>198091</v>
      </c>
      <c r="CF29">
        <v>854178</v>
      </c>
      <c r="CG29">
        <v>0</v>
      </c>
      <c r="CH29">
        <v>0</v>
      </c>
      <c r="CI29">
        <v>597489</v>
      </c>
      <c r="CJ29">
        <v>29754</v>
      </c>
      <c r="CK29">
        <v>627243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</row>
    <row r="30" spans="1:99" ht="13.5">
      <c r="A30">
        <v>473481</v>
      </c>
      <c r="B30" t="s">
        <v>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1159421</v>
      </c>
      <c r="BV30">
        <v>117595</v>
      </c>
      <c r="BW30">
        <v>1277016</v>
      </c>
      <c r="BX30">
        <v>0</v>
      </c>
      <c r="BY30">
        <v>0</v>
      </c>
      <c r="BZ30">
        <v>1131485</v>
      </c>
      <c r="CA30">
        <v>42606</v>
      </c>
      <c r="CB30">
        <v>1174091</v>
      </c>
      <c r="CC30">
        <v>0</v>
      </c>
      <c r="CD30">
        <v>318596</v>
      </c>
      <c r="CE30">
        <v>91829</v>
      </c>
      <c r="CF30">
        <v>410425</v>
      </c>
      <c r="CG30">
        <v>0</v>
      </c>
      <c r="CH30">
        <v>0</v>
      </c>
      <c r="CI30">
        <v>298593</v>
      </c>
      <c r="CJ30">
        <v>13975</v>
      </c>
      <c r="CK30">
        <v>312568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</row>
    <row r="31" spans="1:99" ht="13.5">
      <c r="A31">
        <v>473502</v>
      </c>
      <c r="B31" t="s">
        <v>34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3190848</v>
      </c>
      <c r="BV31">
        <v>234515</v>
      </c>
      <c r="BW31">
        <v>3425363</v>
      </c>
      <c r="BX31">
        <v>0</v>
      </c>
      <c r="BY31">
        <v>0</v>
      </c>
      <c r="BZ31">
        <v>3122805</v>
      </c>
      <c r="CA31">
        <v>75569</v>
      </c>
      <c r="CB31">
        <v>3198374</v>
      </c>
      <c r="CC31">
        <v>0</v>
      </c>
      <c r="CD31">
        <v>675944</v>
      </c>
      <c r="CE31">
        <v>179199</v>
      </c>
      <c r="CF31">
        <v>855143</v>
      </c>
      <c r="CG31">
        <v>0</v>
      </c>
      <c r="CH31">
        <v>0</v>
      </c>
      <c r="CI31">
        <v>646424</v>
      </c>
      <c r="CJ31">
        <v>26738</v>
      </c>
      <c r="CK31">
        <v>673162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</row>
    <row r="32" spans="1:99" ht="13.5">
      <c r="A32">
        <v>473537</v>
      </c>
      <c r="B32" t="s">
        <v>35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58576</v>
      </c>
      <c r="BV32">
        <v>2175</v>
      </c>
      <c r="BW32">
        <v>60751</v>
      </c>
      <c r="BX32">
        <v>0</v>
      </c>
      <c r="BY32">
        <v>0</v>
      </c>
      <c r="BZ32">
        <v>57901</v>
      </c>
      <c r="CA32">
        <v>684</v>
      </c>
      <c r="CB32">
        <v>58585</v>
      </c>
      <c r="CC32">
        <v>0</v>
      </c>
      <c r="CD32">
        <v>13680</v>
      </c>
      <c r="CE32">
        <v>2200</v>
      </c>
      <c r="CF32">
        <v>15880</v>
      </c>
      <c r="CG32">
        <v>0</v>
      </c>
      <c r="CH32">
        <v>0</v>
      </c>
      <c r="CI32">
        <v>13186</v>
      </c>
      <c r="CJ32">
        <v>1216</v>
      </c>
      <c r="CK32">
        <v>14402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</row>
    <row r="33" spans="1:99" ht="13.5">
      <c r="A33">
        <v>473545</v>
      </c>
      <c r="B33" t="s">
        <v>36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75266</v>
      </c>
      <c r="BV33">
        <v>16226</v>
      </c>
      <c r="BW33">
        <v>91492</v>
      </c>
      <c r="BX33">
        <v>0</v>
      </c>
      <c r="BY33">
        <v>0</v>
      </c>
      <c r="BZ33">
        <v>69307</v>
      </c>
      <c r="CA33">
        <v>6733</v>
      </c>
      <c r="CB33">
        <v>76040</v>
      </c>
      <c r="CC33">
        <v>0</v>
      </c>
      <c r="CD33">
        <v>34768</v>
      </c>
      <c r="CE33">
        <v>4213</v>
      </c>
      <c r="CF33">
        <v>38981</v>
      </c>
      <c r="CG33">
        <v>0</v>
      </c>
      <c r="CH33">
        <v>0</v>
      </c>
      <c r="CI33">
        <v>34077</v>
      </c>
      <c r="CJ33">
        <v>402</v>
      </c>
      <c r="CK33">
        <v>34479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</row>
    <row r="34" spans="1:99" ht="13.5">
      <c r="A34">
        <v>473553</v>
      </c>
      <c r="B34" t="s">
        <v>37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56433</v>
      </c>
      <c r="BV34">
        <v>6215</v>
      </c>
      <c r="BW34">
        <v>62648</v>
      </c>
      <c r="BX34">
        <v>0</v>
      </c>
      <c r="BY34">
        <v>0</v>
      </c>
      <c r="BZ34">
        <v>54248</v>
      </c>
      <c r="CA34">
        <v>2706</v>
      </c>
      <c r="CB34">
        <v>56954</v>
      </c>
      <c r="CC34">
        <v>0</v>
      </c>
      <c r="CD34">
        <v>9755</v>
      </c>
      <c r="CE34">
        <v>700</v>
      </c>
      <c r="CF34">
        <v>10455</v>
      </c>
      <c r="CG34">
        <v>0</v>
      </c>
      <c r="CH34">
        <v>0</v>
      </c>
      <c r="CI34">
        <v>9729</v>
      </c>
      <c r="CJ34">
        <v>26</v>
      </c>
      <c r="CK34">
        <v>9755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</row>
    <row r="35" spans="1:99" ht="13.5">
      <c r="A35">
        <v>473561</v>
      </c>
      <c r="B35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25529</v>
      </c>
      <c r="BV35">
        <v>3297</v>
      </c>
      <c r="BW35">
        <v>28826</v>
      </c>
      <c r="BX35">
        <v>0</v>
      </c>
      <c r="BY35">
        <v>0</v>
      </c>
      <c r="BZ35">
        <v>24915</v>
      </c>
      <c r="CA35">
        <v>1068</v>
      </c>
      <c r="CB35">
        <v>25983</v>
      </c>
      <c r="CC35">
        <v>0</v>
      </c>
      <c r="CD35">
        <v>9546</v>
      </c>
      <c r="CE35">
        <v>7195</v>
      </c>
      <c r="CF35">
        <v>16741</v>
      </c>
      <c r="CG35">
        <v>0</v>
      </c>
      <c r="CH35">
        <v>0</v>
      </c>
      <c r="CI35">
        <v>8427</v>
      </c>
      <c r="CJ35">
        <v>257</v>
      </c>
      <c r="CK35">
        <v>8684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</row>
    <row r="36" spans="1:99" ht="13.5">
      <c r="A36">
        <v>473570</v>
      </c>
      <c r="B36" t="s">
        <v>39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176002</v>
      </c>
      <c r="BV36">
        <v>16698</v>
      </c>
      <c r="BW36">
        <v>192700</v>
      </c>
      <c r="BX36">
        <v>0</v>
      </c>
      <c r="BY36">
        <v>0</v>
      </c>
      <c r="BZ36">
        <v>172343</v>
      </c>
      <c r="CA36">
        <v>4066</v>
      </c>
      <c r="CB36">
        <v>176409</v>
      </c>
      <c r="CC36">
        <v>0</v>
      </c>
      <c r="CD36">
        <v>38053</v>
      </c>
      <c r="CE36">
        <v>6821</v>
      </c>
      <c r="CF36">
        <v>44874</v>
      </c>
      <c r="CG36">
        <v>0</v>
      </c>
      <c r="CH36">
        <v>0</v>
      </c>
      <c r="CI36">
        <v>36548</v>
      </c>
      <c r="CJ36">
        <v>775</v>
      </c>
      <c r="CK36">
        <v>37323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</row>
    <row r="37" spans="1:99" ht="13.5">
      <c r="A37">
        <v>473588</v>
      </c>
      <c r="B37" t="s">
        <v>40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80975</v>
      </c>
      <c r="BV37">
        <v>2187</v>
      </c>
      <c r="BW37">
        <v>83162</v>
      </c>
      <c r="BX37">
        <v>0</v>
      </c>
      <c r="BY37">
        <v>0</v>
      </c>
      <c r="BZ37">
        <v>80218</v>
      </c>
      <c r="CA37">
        <v>957</v>
      </c>
      <c r="CB37">
        <v>81175</v>
      </c>
      <c r="CC37">
        <v>0</v>
      </c>
      <c r="CD37">
        <v>12696</v>
      </c>
      <c r="CE37">
        <v>0</v>
      </c>
      <c r="CF37">
        <v>12696</v>
      </c>
      <c r="CG37">
        <v>0</v>
      </c>
      <c r="CH37">
        <v>0</v>
      </c>
      <c r="CI37">
        <v>12026</v>
      </c>
      <c r="CJ37">
        <v>0</v>
      </c>
      <c r="CK37">
        <v>12026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</row>
    <row r="38" spans="1:99" ht="13.5">
      <c r="A38">
        <v>473596</v>
      </c>
      <c r="B38" t="s">
        <v>41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2920</v>
      </c>
      <c r="BD38">
        <v>0</v>
      </c>
      <c r="BE38">
        <v>2920</v>
      </c>
      <c r="BF38">
        <v>0</v>
      </c>
      <c r="BG38">
        <v>0</v>
      </c>
      <c r="BH38">
        <v>2920</v>
      </c>
      <c r="BI38">
        <v>0</v>
      </c>
      <c r="BJ38">
        <v>2920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72824</v>
      </c>
      <c r="BV38">
        <v>10552</v>
      </c>
      <c r="BW38">
        <v>83376</v>
      </c>
      <c r="BX38">
        <v>0</v>
      </c>
      <c r="BY38">
        <v>0</v>
      </c>
      <c r="BZ38">
        <v>70002</v>
      </c>
      <c r="CA38">
        <v>2012</v>
      </c>
      <c r="CB38">
        <v>72014</v>
      </c>
      <c r="CC38">
        <v>0</v>
      </c>
      <c r="CD38">
        <v>20485</v>
      </c>
      <c r="CE38">
        <v>3545</v>
      </c>
      <c r="CF38">
        <v>24030</v>
      </c>
      <c r="CG38">
        <v>0</v>
      </c>
      <c r="CH38">
        <v>0</v>
      </c>
      <c r="CI38">
        <v>19771</v>
      </c>
      <c r="CJ38">
        <v>369</v>
      </c>
      <c r="CK38">
        <v>20140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</row>
    <row r="39" spans="1:99" ht="13.5">
      <c r="A39">
        <v>473600</v>
      </c>
      <c r="B39" t="s">
        <v>42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3780</v>
      </c>
      <c r="BD39">
        <v>0</v>
      </c>
      <c r="BE39">
        <v>3780</v>
      </c>
      <c r="BF39">
        <v>0</v>
      </c>
      <c r="BG39">
        <v>0</v>
      </c>
      <c r="BH39">
        <v>3780</v>
      </c>
      <c r="BI39">
        <v>0</v>
      </c>
      <c r="BJ39">
        <v>3780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117298</v>
      </c>
      <c r="BV39">
        <v>27564</v>
      </c>
      <c r="BW39">
        <v>144862</v>
      </c>
      <c r="BX39">
        <v>0</v>
      </c>
      <c r="BY39">
        <v>0</v>
      </c>
      <c r="BZ39">
        <v>112341</v>
      </c>
      <c r="CA39">
        <v>3903</v>
      </c>
      <c r="CB39">
        <v>116244</v>
      </c>
      <c r="CC39">
        <v>0</v>
      </c>
      <c r="CD39">
        <v>27829</v>
      </c>
      <c r="CE39">
        <v>9313</v>
      </c>
      <c r="CF39">
        <v>37142</v>
      </c>
      <c r="CG39">
        <v>0</v>
      </c>
      <c r="CH39">
        <v>0</v>
      </c>
      <c r="CI39">
        <v>25686</v>
      </c>
      <c r="CJ39">
        <v>1294</v>
      </c>
      <c r="CK39">
        <v>26980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</row>
    <row r="40" spans="1:99" ht="13.5">
      <c r="A40">
        <v>473618</v>
      </c>
      <c r="B40" t="s">
        <v>124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633724</v>
      </c>
      <c r="BV40">
        <v>116754</v>
      </c>
      <c r="BW40">
        <v>750478</v>
      </c>
      <c r="BX40">
        <v>0</v>
      </c>
      <c r="BY40">
        <v>0</v>
      </c>
      <c r="BZ40">
        <v>604394</v>
      </c>
      <c r="CA40">
        <v>28198</v>
      </c>
      <c r="CB40">
        <v>632592</v>
      </c>
      <c r="CC40">
        <v>0</v>
      </c>
      <c r="CD40">
        <v>182858</v>
      </c>
      <c r="CE40">
        <v>79791</v>
      </c>
      <c r="CF40">
        <v>262649</v>
      </c>
      <c r="CG40">
        <v>0</v>
      </c>
      <c r="CH40">
        <v>0</v>
      </c>
      <c r="CI40">
        <v>161446</v>
      </c>
      <c r="CJ40">
        <v>14808</v>
      </c>
      <c r="CK40">
        <v>176254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</row>
    <row r="41" spans="1:99" ht="13.5">
      <c r="A41">
        <v>473626</v>
      </c>
      <c r="B41" t="s">
        <v>125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1719906</v>
      </c>
      <c r="BV41">
        <v>348868</v>
      </c>
      <c r="BW41">
        <v>2068774</v>
      </c>
      <c r="BX41">
        <v>0</v>
      </c>
      <c r="BY41">
        <v>0</v>
      </c>
      <c r="BZ41">
        <v>1626073</v>
      </c>
      <c r="CA41">
        <v>69309</v>
      </c>
      <c r="CB41">
        <v>1695382</v>
      </c>
      <c r="CC41">
        <v>0</v>
      </c>
      <c r="CD41">
        <v>508369</v>
      </c>
      <c r="CE41">
        <v>144012</v>
      </c>
      <c r="CF41">
        <v>652381</v>
      </c>
      <c r="CG41">
        <v>0</v>
      </c>
      <c r="CH41">
        <v>0</v>
      </c>
      <c r="CI41">
        <v>473746</v>
      </c>
      <c r="CJ41">
        <v>17864</v>
      </c>
      <c r="CK41">
        <v>491610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</row>
    <row r="42" spans="1:99" ht="13.5">
      <c r="A42">
        <v>473758</v>
      </c>
      <c r="B42" t="s">
        <v>43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97692</v>
      </c>
      <c r="BV42">
        <v>12422</v>
      </c>
      <c r="BW42">
        <v>110114</v>
      </c>
      <c r="BX42">
        <v>0</v>
      </c>
      <c r="BY42">
        <v>0</v>
      </c>
      <c r="BZ42">
        <v>91321</v>
      </c>
      <c r="CA42">
        <v>5006</v>
      </c>
      <c r="CB42">
        <v>96327</v>
      </c>
      <c r="CC42">
        <v>0</v>
      </c>
      <c r="CD42">
        <v>35040</v>
      </c>
      <c r="CE42">
        <v>2630</v>
      </c>
      <c r="CF42">
        <v>37670</v>
      </c>
      <c r="CG42">
        <v>0</v>
      </c>
      <c r="CH42">
        <v>0</v>
      </c>
      <c r="CI42">
        <v>33934</v>
      </c>
      <c r="CJ42">
        <v>1141</v>
      </c>
      <c r="CK42">
        <v>35075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</row>
    <row r="43" spans="1:99" ht="13.5">
      <c r="A43">
        <v>473812</v>
      </c>
      <c r="B43" t="s">
        <v>44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466787</v>
      </c>
      <c r="BV43">
        <v>33675</v>
      </c>
      <c r="BW43">
        <v>500462</v>
      </c>
      <c r="BX43">
        <v>0</v>
      </c>
      <c r="BY43">
        <v>0</v>
      </c>
      <c r="BZ43">
        <v>444048</v>
      </c>
      <c r="CA43">
        <v>8643</v>
      </c>
      <c r="CB43">
        <v>452691</v>
      </c>
      <c r="CC43">
        <v>0</v>
      </c>
      <c r="CD43">
        <v>130198</v>
      </c>
      <c r="CE43">
        <v>23749</v>
      </c>
      <c r="CF43">
        <v>153947</v>
      </c>
      <c r="CG43">
        <v>0</v>
      </c>
      <c r="CH43">
        <v>0</v>
      </c>
      <c r="CI43">
        <v>121923</v>
      </c>
      <c r="CJ43">
        <v>5365</v>
      </c>
      <c r="CK43">
        <v>127288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</row>
    <row r="44" spans="1:99" ht="13.5">
      <c r="A44">
        <v>473821</v>
      </c>
      <c r="B44" t="s">
        <v>45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146147</v>
      </c>
      <c r="BV44">
        <v>38181</v>
      </c>
      <c r="BW44">
        <v>184328</v>
      </c>
      <c r="BX44">
        <v>0</v>
      </c>
      <c r="BY44">
        <v>0</v>
      </c>
      <c r="BZ44">
        <v>139115</v>
      </c>
      <c r="CA44">
        <v>2713</v>
      </c>
      <c r="CB44">
        <v>141828</v>
      </c>
      <c r="CC44">
        <v>0</v>
      </c>
      <c r="CD44">
        <v>37500</v>
      </c>
      <c r="CE44">
        <v>8905</v>
      </c>
      <c r="CF44">
        <v>46405</v>
      </c>
      <c r="CG44">
        <v>0</v>
      </c>
      <c r="CH44">
        <v>0</v>
      </c>
      <c r="CI44">
        <v>35674</v>
      </c>
      <c r="CJ44">
        <v>432</v>
      </c>
      <c r="CK44">
        <v>36106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</row>
    <row r="45" spans="2:99" ht="13.5">
      <c r="B45" t="s">
        <v>126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6700</v>
      </c>
      <c r="BD45">
        <v>0</v>
      </c>
      <c r="BE45">
        <v>6700</v>
      </c>
      <c r="BF45">
        <v>0</v>
      </c>
      <c r="BG45">
        <v>0</v>
      </c>
      <c r="BH45">
        <v>6700</v>
      </c>
      <c r="BI45">
        <v>0</v>
      </c>
      <c r="BJ45">
        <v>6700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137052897</v>
      </c>
      <c r="BV45">
        <v>15630726</v>
      </c>
      <c r="BW45">
        <v>152683623</v>
      </c>
      <c r="BX45">
        <v>0</v>
      </c>
      <c r="BY45">
        <v>0</v>
      </c>
      <c r="BZ45">
        <v>132147047</v>
      </c>
      <c r="CA45">
        <v>4208684</v>
      </c>
      <c r="CB45">
        <v>136355731</v>
      </c>
      <c r="CC45">
        <v>0</v>
      </c>
      <c r="CD45">
        <v>27418759</v>
      </c>
      <c r="CE45">
        <v>9507931</v>
      </c>
      <c r="CF45">
        <v>36926690</v>
      </c>
      <c r="CG45">
        <v>0</v>
      </c>
      <c r="CH45">
        <v>0</v>
      </c>
      <c r="CI45">
        <v>24988678</v>
      </c>
      <c r="CJ45">
        <v>1176112</v>
      </c>
      <c r="CK45">
        <v>26164790</v>
      </c>
      <c r="CL45">
        <v>0</v>
      </c>
      <c r="CM45">
        <v>3237331</v>
      </c>
      <c r="CN45">
        <v>1653144</v>
      </c>
      <c r="CO45">
        <v>4890475</v>
      </c>
      <c r="CP45">
        <v>0</v>
      </c>
      <c r="CQ45">
        <v>0</v>
      </c>
      <c r="CR45">
        <v>2786554</v>
      </c>
      <c r="CS45">
        <v>187457</v>
      </c>
      <c r="CT45">
        <v>2974011</v>
      </c>
      <c r="CU45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3" width="9.875" style="9" bestFit="1" customWidth="1"/>
    <col min="4" max="4" width="9.125" style="9" bestFit="1" customWidth="1"/>
    <col min="5" max="5" width="9.875" style="9" bestFit="1" customWidth="1"/>
    <col min="6" max="8" width="9.125" style="9" bestFit="1" customWidth="1"/>
    <col min="9" max="11" width="5.625" style="3" customWidth="1"/>
    <col min="12" max="16384" width="9.00390625" style="3" customWidth="1"/>
  </cols>
  <sheetData>
    <row r="1" spans="2:11" s="2" customFormat="1" ht="14.25" thickBot="1">
      <c r="B1" s="3" t="s">
        <v>113</v>
      </c>
      <c r="C1" s="8"/>
      <c r="D1" s="8"/>
      <c r="E1" s="8"/>
      <c r="F1" s="8"/>
      <c r="G1" s="8"/>
      <c r="H1" s="8"/>
      <c r="K1" s="81" t="s">
        <v>64</v>
      </c>
    </row>
    <row r="2" spans="2:11" s="84" customFormat="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5"/>
      <c r="B5" s="78" t="str">
        <f>+'帳票61_06(1)'!B4</f>
        <v>那覇市</v>
      </c>
      <c r="C5" s="86">
        <f>'1普通税'!C5+'2目的税'!C5</f>
        <v>39223962</v>
      </c>
      <c r="D5" s="87">
        <f>'1普通税'!D5+'2目的税'!D5</f>
        <v>3442547</v>
      </c>
      <c r="E5" s="88">
        <f>SUM(C5:D5)</f>
        <v>42666509</v>
      </c>
      <c r="F5" s="86">
        <f>'1普通税'!F5+'2目的税'!F5</f>
        <v>38173545</v>
      </c>
      <c r="G5" s="87">
        <f>'1普通税'!G5+'2目的税'!G5</f>
        <v>965713</v>
      </c>
      <c r="H5" s="88">
        <f>SUM(F5:G5)</f>
        <v>39139258</v>
      </c>
      <c r="I5" s="107">
        <f>IF(C5=0,"－",(F5/C5)*100)</f>
        <v>97.32200179064012</v>
      </c>
      <c r="J5" s="210">
        <f aca="true" t="shared" si="0" ref="J5:K36">IF(D5=0,"－",(G5/D5)*100)</f>
        <v>28.05228222011203</v>
      </c>
      <c r="K5" s="108">
        <f>IF(E5=0,"－",(H5/E5)*100)</f>
        <v>91.73297491950888</v>
      </c>
    </row>
    <row r="6" spans="1:11" ht="13.5">
      <c r="A6" s="5"/>
      <c r="B6" s="75" t="str">
        <f>+'帳票61_06(1)'!B5</f>
        <v>宜野湾市</v>
      </c>
      <c r="C6" s="89">
        <f>'1普通税'!C6+'2目的税'!C6</f>
        <v>8893842</v>
      </c>
      <c r="D6" s="90">
        <f>'1普通税'!D6+'2目的税'!D6</f>
        <v>1102616</v>
      </c>
      <c r="E6" s="91">
        <f aca="true" t="shared" si="1" ref="E6:E45">SUM(C6:D6)</f>
        <v>9996458</v>
      </c>
      <c r="F6" s="89">
        <f>'1普通税'!F6+'2目的税'!F6</f>
        <v>8515053</v>
      </c>
      <c r="G6" s="90">
        <f>'1普通税'!G6+'2目的税'!G6</f>
        <v>285973</v>
      </c>
      <c r="H6" s="91">
        <f aca="true" t="shared" si="2" ref="H6:H45">SUM(F6:G6)</f>
        <v>8801026</v>
      </c>
      <c r="I6" s="109">
        <f aca="true" t="shared" si="3" ref="I6:K48">IF(C6=0,"－",(F6/C6)*100)</f>
        <v>95.74099697296174</v>
      </c>
      <c r="J6" s="155">
        <f t="shared" si="0"/>
        <v>25.93586525136584</v>
      </c>
      <c r="K6" s="110">
        <f t="shared" si="0"/>
        <v>88.04144427956382</v>
      </c>
    </row>
    <row r="7" spans="1:11" ht="13.5">
      <c r="A7" s="5"/>
      <c r="B7" s="75" t="str">
        <f>+'帳票61_06(1)'!B6</f>
        <v>石垣市</v>
      </c>
      <c r="C7" s="89">
        <f>'1普通税'!C7+'2目的税'!C7</f>
        <v>4326598</v>
      </c>
      <c r="D7" s="90">
        <f>'1普通税'!D7+'2目的税'!D7</f>
        <v>589355</v>
      </c>
      <c r="E7" s="91">
        <f t="shared" si="1"/>
        <v>4915953</v>
      </c>
      <c r="F7" s="89">
        <f>'1普通税'!F7+'2目的税'!F7</f>
        <v>4142929</v>
      </c>
      <c r="G7" s="90">
        <f>'1普通税'!G7+'2目的税'!G7</f>
        <v>180979</v>
      </c>
      <c r="H7" s="91">
        <f t="shared" si="2"/>
        <v>4323908</v>
      </c>
      <c r="I7" s="109">
        <f t="shared" si="3"/>
        <v>95.75488640266556</v>
      </c>
      <c r="J7" s="155">
        <f t="shared" si="0"/>
        <v>30.707977365085558</v>
      </c>
      <c r="K7" s="110">
        <f t="shared" si="0"/>
        <v>87.95665865804658</v>
      </c>
    </row>
    <row r="8" spans="1:11" ht="13.5">
      <c r="A8" s="5"/>
      <c r="B8" s="75" t="str">
        <f>+'帳票61_06(1)'!B7</f>
        <v>浦添市</v>
      </c>
      <c r="C8" s="89">
        <f>'1普通税'!C8+'2目的税'!C8</f>
        <v>13068147</v>
      </c>
      <c r="D8" s="90">
        <f>'1普通税'!D8+'2目的税'!D8</f>
        <v>722124</v>
      </c>
      <c r="E8" s="91">
        <f t="shared" si="1"/>
        <v>13790271</v>
      </c>
      <c r="F8" s="89">
        <f>'1普通税'!F8+'2目的税'!F8</f>
        <v>12783690</v>
      </c>
      <c r="G8" s="90">
        <f>'1普通税'!G8+'2目的税'!G8</f>
        <v>239595</v>
      </c>
      <c r="H8" s="91">
        <f t="shared" si="2"/>
        <v>13023285</v>
      </c>
      <c r="I8" s="109">
        <f t="shared" si="3"/>
        <v>97.82327976567757</v>
      </c>
      <c r="J8" s="155">
        <f t="shared" si="0"/>
        <v>33.17920467952872</v>
      </c>
      <c r="K8" s="110">
        <f t="shared" si="0"/>
        <v>94.43820937239015</v>
      </c>
    </row>
    <row r="9" spans="1:11" ht="13.5">
      <c r="A9" s="5"/>
      <c r="B9" s="76" t="str">
        <f>+'帳票61_06(1)'!B8</f>
        <v>名護市</v>
      </c>
      <c r="C9" s="92">
        <f>'1普通税'!C9+'2目的税'!C9</f>
        <v>5432966</v>
      </c>
      <c r="D9" s="93">
        <f>'1普通税'!D9+'2目的税'!D9</f>
        <v>897110</v>
      </c>
      <c r="E9" s="94">
        <f t="shared" si="1"/>
        <v>6330076</v>
      </c>
      <c r="F9" s="92">
        <f>'1普通税'!F9+'2目的税'!F9</f>
        <v>5196705</v>
      </c>
      <c r="G9" s="93">
        <f>'1普通税'!G9+'2目的税'!G9</f>
        <v>218317</v>
      </c>
      <c r="H9" s="94">
        <f t="shared" si="2"/>
        <v>5415022</v>
      </c>
      <c r="I9" s="111">
        <f t="shared" si="3"/>
        <v>95.65134403565199</v>
      </c>
      <c r="J9" s="204">
        <f t="shared" si="0"/>
        <v>24.335588723790842</v>
      </c>
      <c r="K9" s="112">
        <f t="shared" si="0"/>
        <v>85.5443441753306</v>
      </c>
    </row>
    <row r="10" spans="1:11" ht="13.5">
      <c r="A10" s="5"/>
      <c r="B10" s="77" t="str">
        <f>+'帳票61_06(1)'!B9</f>
        <v>糸満市</v>
      </c>
      <c r="C10" s="95">
        <f>'1普通税'!C10+'2目的税'!C10</f>
        <v>4397755</v>
      </c>
      <c r="D10" s="96">
        <f>'1普通税'!D10+'2目的税'!D10</f>
        <v>508614</v>
      </c>
      <c r="E10" s="97">
        <f t="shared" si="1"/>
        <v>4906369</v>
      </c>
      <c r="F10" s="95">
        <f>'1普通税'!F10+'2目的税'!F10</f>
        <v>4210775</v>
      </c>
      <c r="G10" s="96">
        <f>'1普通税'!G10+'2目的税'!G10</f>
        <v>167198</v>
      </c>
      <c r="H10" s="97">
        <f t="shared" si="2"/>
        <v>4377973</v>
      </c>
      <c r="I10" s="113">
        <f t="shared" si="3"/>
        <v>95.74828520461008</v>
      </c>
      <c r="J10" s="207">
        <f t="shared" si="0"/>
        <v>32.87325948558239</v>
      </c>
      <c r="K10" s="114">
        <f t="shared" si="0"/>
        <v>89.23040643702093</v>
      </c>
    </row>
    <row r="11" spans="1:11" ht="13.5">
      <c r="A11" s="5"/>
      <c r="B11" s="75" t="str">
        <f>+'帳票61_06(1)'!B10</f>
        <v>沖縄市</v>
      </c>
      <c r="C11" s="89">
        <f>'1普通税'!C11+'2目的税'!C11</f>
        <v>12293785</v>
      </c>
      <c r="D11" s="90">
        <f>'1普通税'!D11+'2目的税'!D11</f>
        <v>1871253</v>
      </c>
      <c r="E11" s="91">
        <f t="shared" si="1"/>
        <v>14165038</v>
      </c>
      <c r="F11" s="89">
        <f>'1普通税'!F11+'2目的税'!F11</f>
        <v>11724693</v>
      </c>
      <c r="G11" s="90">
        <f>'1普通税'!G11+'2目的税'!G11</f>
        <v>420071</v>
      </c>
      <c r="H11" s="91">
        <f t="shared" si="2"/>
        <v>12144764</v>
      </c>
      <c r="I11" s="109">
        <f t="shared" si="3"/>
        <v>95.37089675799602</v>
      </c>
      <c r="J11" s="155">
        <f t="shared" si="0"/>
        <v>22.448648044919633</v>
      </c>
      <c r="K11" s="110">
        <f t="shared" si="0"/>
        <v>85.73760268062817</v>
      </c>
    </row>
    <row r="12" spans="1:11" ht="13.5">
      <c r="A12" s="5"/>
      <c r="B12" s="75" t="str">
        <f>+'帳票61_06(1)'!B11</f>
        <v>豊見城市</v>
      </c>
      <c r="C12" s="89">
        <f>'1普通税'!C12+'2目的税'!C12</f>
        <v>4670889</v>
      </c>
      <c r="D12" s="90">
        <f>'1普通税'!D12+'2目的税'!D12</f>
        <v>578865</v>
      </c>
      <c r="E12" s="91">
        <f t="shared" si="1"/>
        <v>5249754</v>
      </c>
      <c r="F12" s="89">
        <f>'1普通税'!F12+'2目的税'!F12</f>
        <v>4509014</v>
      </c>
      <c r="G12" s="90">
        <f>'1普通税'!G12+'2目的税'!G12</f>
        <v>140052</v>
      </c>
      <c r="H12" s="91">
        <f t="shared" si="2"/>
        <v>4649066</v>
      </c>
      <c r="I12" s="109">
        <f t="shared" si="3"/>
        <v>96.53438563836562</v>
      </c>
      <c r="J12" s="155">
        <f t="shared" si="0"/>
        <v>24.194242180819362</v>
      </c>
      <c r="K12" s="110">
        <f t="shared" si="0"/>
        <v>88.5577876601456</v>
      </c>
    </row>
    <row r="13" spans="1:11" ht="13.5">
      <c r="A13" s="5"/>
      <c r="B13" s="75" t="str">
        <f>+'帳票61_06(1)'!B12</f>
        <v>うるま市</v>
      </c>
      <c r="C13" s="89">
        <f>'1普通税'!C13+'2目的税'!C13</f>
        <v>9167557</v>
      </c>
      <c r="D13" s="90">
        <f>'1普通税'!D13+'2目的税'!D13</f>
        <v>1514308</v>
      </c>
      <c r="E13" s="91">
        <f t="shared" si="1"/>
        <v>10681865</v>
      </c>
      <c r="F13" s="89">
        <f>'1普通税'!F13+'2目的税'!F13</f>
        <v>8672583</v>
      </c>
      <c r="G13" s="90">
        <f>'1普通税'!G13+'2目的税'!G13</f>
        <v>438256</v>
      </c>
      <c r="H13" s="91">
        <f t="shared" si="2"/>
        <v>9110839</v>
      </c>
      <c r="I13" s="109">
        <f t="shared" si="3"/>
        <v>94.60080804515314</v>
      </c>
      <c r="J13" s="155">
        <f t="shared" si="0"/>
        <v>28.941008037994916</v>
      </c>
      <c r="K13" s="110">
        <f t="shared" si="0"/>
        <v>85.29258701546968</v>
      </c>
    </row>
    <row r="14" spans="1:11" ht="13.5">
      <c r="A14" s="5"/>
      <c r="B14" s="76" t="str">
        <f>+'帳票61_06(1)'!B13</f>
        <v>宮古島市</v>
      </c>
      <c r="C14" s="92">
        <f>'1普通税'!C14+'2目的税'!C14</f>
        <v>4466036</v>
      </c>
      <c r="D14" s="93">
        <f>'1普通税'!D14+'2目的税'!D14</f>
        <v>673461</v>
      </c>
      <c r="E14" s="94">
        <f t="shared" si="1"/>
        <v>5139497</v>
      </c>
      <c r="F14" s="92">
        <f>'1普通税'!F14+'2目的税'!F14</f>
        <v>4215177</v>
      </c>
      <c r="G14" s="93">
        <f>'1普通税'!G14+'2目的税'!G14</f>
        <v>190614</v>
      </c>
      <c r="H14" s="94">
        <f t="shared" si="2"/>
        <v>4405791</v>
      </c>
      <c r="I14" s="111">
        <f t="shared" si="3"/>
        <v>94.38296063892007</v>
      </c>
      <c r="J14" s="204">
        <f t="shared" si="0"/>
        <v>28.30364341810439</v>
      </c>
      <c r="K14" s="112">
        <f t="shared" si="0"/>
        <v>85.72416717044489</v>
      </c>
    </row>
    <row r="15" spans="1:11" ht="13.5">
      <c r="A15" s="5"/>
      <c r="B15" s="77" t="str">
        <f>+'帳票61_06(1)'!B14</f>
        <v>南城市</v>
      </c>
      <c r="C15" s="95">
        <f>'1普通税'!C15+'2目的税'!C15</f>
        <v>2581581</v>
      </c>
      <c r="D15" s="96">
        <f>'1普通税'!D15+'2目的税'!D15</f>
        <v>314949</v>
      </c>
      <c r="E15" s="97">
        <f t="shared" si="1"/>
        <v>2896530</v>
      </c>
      <c r="F15" s="95">
        <f>'1普通税'!F15+'2目的税'!F15</f>
        <v>2485702</v>
      </c>
      <c r="G15" s="96">
        <f>'1普通税'!G15+'2目的税'!G15</f>
        <v>74302</v>
      </c>
      <c r="H15" s="97">
        <f t="shared" si="2"/>
        <v>2560004</v>
      </c>
      <c r="I15" s="113">
        <f t="shared" si="3"/>
        <v>96.28603557277498</v>
      </c>
      <c r="J15" s="207">
        <f t="shared" si="0"/>
        <v>23.591756125594937</v>
      </c>
      <c r="K15" s="114">
        <f t="shared" si="0"/>
        <v>88.38175333934052</v>
      </c>
    </row>
    <row r="16" spans="1:11" ht="13.5">
      <c r="A16" s="5"/>
      <c r="B16" s="78" t="str">
        <f>+'帳票61_06(1)'!B15</f>
        <v>国頭村</v>
      </c>
      <c r="C16" s="86">
        <f>'1普通税'!C16+'2目的税'!C16</f>
        <v>645983</v>
      </c>
      <c r="D16" s="87">
        <f>'1普通税'!D16+'2目的税'!D16</f>
        <v>61871</v>
      </c>
      <c r="E16" s="88">
        <f t="shared" si="1"/>
        <v>707854</v>
      </c>
      <c r="F16" s="86">
        <f>'1普通税'!F16+'2目的税'!F16</f>
        <v>626394</v>
      </c>
      <c r="G16" s="87">
        <f>'1普通税'!G16+'2目的税'!G16</f>
        <v>9502</v>
      </c>
      <c r="H16" s="88">
        <f t="shared" si="2"/>
        <v>635896</v>
      </c>
      <c r="I16" s="107">
        <f t="shared" si="3"/>
        <v>96.96756725796189</v>
      </c>
      <c r="J16" s="210">
        <f t="shared" si="0"/>
        <v>15.357760501688997</v>
      </c>
      <c r="K16" s="108">
        <f t="shared" si="0"/>
        <v>89.83434437044927</v>
      </c>
    </row>
    <row r="17" spans="1:11" ht="13.5">
      <c r="A17" s="5"/>
      <c r="B17" s="75" t="str">
        <f>+'帳票61_06(1)'!B16</f>
        <v>大宜味村</v>
      </c>
      <c r="C17" s="89">
        <f>'1普通税'!C17+'2目的税'!C17</f>
        <v>187343</v>
      </c>
      <c r="D17" s="90">
        <f>'1普通税'!D17+'2目的税'!D17</f>
        <v>29624</v>
      </c>
      <c r="E17" s="91">
        <f t="shared" si="1"/>
        <v>216967</v>
      </c>
      <c r="F17" s="89">
        <f>'1普通税'!F17+'2目的税'!F17</f>
        <v>181028</v>
      </c>
      <c r="G17" s="90">
        <f>'1普通税'!G17+'2目的税'!G17</f>
        <v>8797</v>
      </c>
      <c r="H17" s="91">
        <f t="shared" si="2"/>
        <v>189825</v>
      </c>
      <c r="I17" s="109">
        <f t="shared" si="3"/>
        <v>96.62917749795828</v>
      </c>
      <c r="J17" s="155">
        <f t="shared" si="0"/>
        <v>29.695517148258173</v>
      </c>
      <c r="K17" s="110">
        <f t="shared" si="0"/>
        <v>87.49026349629206</v>
      </c>
    </row>
    <row r="18" spans="1:11" ht="13.5">
      <c r="A18" s="5"/>
      <c r="B18" s="75" t="str">
        <f>+'帳票61_06(1)'!B17</f>
        <v>東村</v>
      </c>
      <c r="C18" s="89">
        <f>'1普通税'!C18+'2目的税'!C18</f>
        <v>233303</v>
      </c>
      <c r="D18" s="90">
        <f>'1普通税'!D18+'2目的税'!D18</f>
        <v>15580</v>
      </c>
      <c r="E18" s="91">
        <f t="shared" si="1"/>
        <v>248883</v>
      </c>
      <c r="F18" s="89">
        <f>'1普通税'!F18+'2目的税'!F18</f>
        <v>228488</v>
      </c>
      <c r="G18" s="90">
        <f>'1普通税'!G18+'2目的税'!G18</f>
        <v>2019</v>
      </c>
      <c r="H18" s="91">
        <f t="shared" si="2"/>
        <v>230507</v>
      </c>
      <c r="I18" s="109">
        <f t="shared" si="3"/>
        <v>97.93616027226396</v>
      </c>
      <c r="J18" s="155">
        <f t="shared" si="0"/>
        <v>12.958921694480102</v>
      </c>
      <c r="K18" s="110">
        <f t="shared" si="0"/>
        <v>92.61661101802855</v>
      </c>
    </row>
    <row r="19" spans="1:11" ht="13.5">
      <c r="A19" s="5"/>
      <c r="B19" s="76" t="str">
        <f>+'帳票61_06(1)'!B18</f>
        <v>今帰仁村</v>
      </c>
      <c r="C19" s="92">
        <f>'1普通税'!C19+'2目的税'!C19</f>
        <v>525981</v>
      </c>
      <c r="D19" s="93">
        <f>'1普通税'!D19+'2目的税'!D19</f>
        <v>66269</v>
      </c>
      <c r="E19" s="94">
        <f t="shared" si="1"/>
        <v>592250</v>
      </c>
      <c r="F19" s="92">
        <f>'1普通税'!F19+'2目的税'!F19</f>
        <v>503035</v>
      </c>
      <c r="G19" s="93">
        <f>'1普通税'!G19+'2目的税'!G19</f>
        <v>9512</v>
      </c>
      <c r="H19" s="94">
        <f t="shared" si="2"/>
        <v>512547</v>
      </c>
      <c r="I19" s="111">
        <f t="shared" si="3"/>
        <v>95.63748500421117</v>
      </c>
      <c r="J19" s="204">
        <f t="shared" si="0"/>
        <v>14.353619339359277</v>
      </c>
      <c r="K19" s="112">
        <f t="shared" si="0"/>
        <v>86.54233853946813</v>
      </c>
    </row>
    <row r="20" spans="1:11" ht="13.5">
      <c r="A20" s="5"/>
      <c r="B20" s="77" t="str">
        <f>+'帳票61_06(1)'!B19</f>
        <v>本部町</v>
      </c>
      <c r="C20" s="95">
        <f>'1普通税'!C20+'2目的税'!C20</f>
        <v>875182</v>
      </c>
      <c r="D20" s="96">
        <f>'1普通税'!D20+'2目的税'!D20</f>
        <v>190926</v>
      </c>
      <c r="E20" s="97">
        <f t="shared" si="1"/>
        <v>1066108</v>
      </c>
      <c r="F20" s="95">
        <f>'1普通税'!F20+'2目的税'!F20</f>
        <v>831032</v>
      </c>
      <c r="G20" s="96">
        <f>'1普通税'!G20+'2目的税'!G20</f>
        <v>27448</v>
      </c>
      <c r="H20" s="97">
        <f t="shared" si="2"/>
        <v>858480</v>
      </c>
      <c r="I20" s="113">
        <f t="shared" si="3"/>
        <v>94.95533500460476</v>
      </c>
      <c r="J20" s="207">
        <f t="shared" si="0"/>
        <v>14.376250484480899</v>
      </c>
      <c r="K20" s="114">
        <f t="shared" si="0"/>
        <v>80.52467479842568</v>
      </c>
    </row>
    <row r="21" spans="1:11" ht="13.5">
      <c r="A21" s="5"/>
      <c r="B21" s="75" t="str">
        <f>+'帳票61_06(1)'!B20</f>
        <v>恩納村</v>
      </c>
      <c r="C21" s="89">
        <f>'1普通税'!C21+'2目的税'!C21</f>
        <v>1254886</v>
      </c>
      <c r="D21" s="90">
        <f>'1普通税'!D21+'2目的税'!D21</f>
        <v>133806</v>
      </c>
      <c r="E21" s="91">
        <f t="shared" si="1"/>
        <v>1388692</v>
      </c>
      <c r="F21" s="89">
        <f>'1普通税'!F21+'2目的税'!F21</f>
        <v>1216709</v>
      </c>
      <c r="G21" s="90">
        <f>'1普通税'!G21+'2目的税'!G21</f>
        <v>52825</v>
      </c>
      <c r="H21" s="91">
        <f t="shared" si="2"/>
        <v>1269534</v>
      </c>
      <c r="I21" s="109">
        <f t="shared" si="3"/>
        <v>96.95773161864902</v>
      </c>
      <c r="J21" s="155">
        <f t="shared" si="0"/>
        <v>39.47879766228719</v>
      </c>
      <c r="K21" s="110">
        <f t="shared" si="0"/>
        <v>91.41940761522353</v>
      </c>
    </row>
    <row r="22" spans="1:11" ht="13.5">
      <c r="A22" s="5"/>
      <c r="B22" s="75" t="str">
        <f>+'帳票61_06(1)'!B21</f>
        <v>宜野座村</v>
      </c>
      <c r="C22" s="89">
        <f>'1普通税'!C22+'2目的税'!C22</f>
        <v>553542</v>
      </c>
      <c r="D22" s="90">
        <f>'1普通税'!D22+'2目的税'!D22</f>
        <v>50749</v>
      </c>
      <c r="E22" s="91">
        <f t="shared" si="1"/>
        <v>604291</v>
      </c>
      <c r="F22" s="89">
        <f>'1普通税'!F22+'2目的税'!F22</f>
        <v>539087</v>
      </c>
      <c r="G22" s="90">
        <f>'1普通税'!G22+'2目的税'!G22</f>
        <v>21696</v>
      </c>
      <c r="H22" s="91">
        <f t="shared" si="2"/>
        <v>560783</v>
      </c>
      <c r="I22" s="109">
        <f t="shared" si="3"/>
        <v>97.38863537003516</v>
      </c>
      <c r="J22" s="155">
        <f t="shared" si="0"/>
        <v>42.751581311947035</v>
      </c>
      <c r="K22" s="110">
        <f t="shared" si="0"/>
        <v>92.80015753999315</v>
      </c>
    </row>
    <row r="23" spans="1:11" ht="13.5">
      <c r="A23" s="5"/>
      <c r="B23" s="75" t="str">
        <f>+'帳票61_06(1)'!B22</f>
        <v>金武町</v>
      </c>
      <c r="C23" s="89">
        <f>'1普通税'!C23+'2目的税'!C23</f>
        <v>1169506</v>
      </c>
      <c r="D23" s="90">
        <f>'1普通税'!D23+'2目的税'!D23</f>
        <v>234122</v>
      </c>
      <c r="E23" s="91">
        <f t="shared" si="1"/>
        <v>1403628</v>
      </c>
      <c r="F23" s="89">
        <f>'1普通税'!F23+'2目的税'!F23</f>
        <v>1124572</v>
      </c>
      <c r="G23" s="90">
        <f>'1普通税'!G23+'2目的税'!G23</f>
        <v>67083</v>
      </c>
      <c r="H23" s="91">
        <f t="shared" si="2"/>
        <v>1191655</v>
      </c>
      <c r="I23" s="109">
        <f t="shared" si="3"/>
        <v>96.15786494468604</v>
      </c>
      <c r="J23" s="155">
        <f t="shared" si="0"/>
        <v>28.653009969161374</v>
      </c>
      <c r="K23" s="110">
        <f t="shared" si="0"/>
        <v>84.8982066473453</v>
      </c>
    </row>
    <row r="24" spans="1:11" ht="13.5">
      <c r="A24" s="5"/>
      <c r="B24" s="76" t="str">
        <f>+'帳票61_06(1)'!B23</f>
        <v>伊江村</v>
      </c>
      <c r="C24" s="92">
        <f>'1普通税'!C24+'2目的税'!C24</f>
        <v>292636</v>
      </c>
      <c r="D24" s="93">
        <f>'1普通税'!D24+'2目的税'!D24</f>
        <v>24111</v>
      </c>
      <c r="E24" s="94">
        <f t="shared" si="1"/>
        <v>316747</v>
      </c>
      <c r="F24" s="92">
        <f>'1普通税'!F24+'2目的税'!F24</f>
        <v>286844</v>
      </c>
      <c r="G24" s="93">
        <f>'1普通税'!G24+'2目的税'!G24</f>
        <v>2867</v>
      </c>
      <c r="H24" s="94">
        <f t="shared" si="2"/>
        <v>289711</v>
      </c>
      <c r="I24" s="111">
        <f t="shared" si="3"/>
        <v>98.02074932680873</v>
      </c>
      <c r="J24" s="204">
        <f t="shared" si="0"/>
        <v>11.890838206627679</v>
      </c>
      <c r="K24" s="112">
        <f t="shared" si="0"/>
        <v>91.46448111584324</v>
      </c>
    </row>
    <row r="25" spans="1:11" ht="13.5">
      <c r="A25" s="5"/>
      <c r="B25" s="77" t="str">
        <f>+'帳票61_06(1)'!B24</f>
        <v>読谷村</v>
      </c>
      <c r="C25" s="95">
        <f>'1普通税'!C25+'2目的税'!C25</f>
        <v>3108592</v>
      </c>
      <c r="D25" s="96">
        <f>'1普通税'!D25+'2目的税'!D25</f>
        <v>366809</v>
      </c>
      <c r="E25" s="97">
        <f t="shared" si="1"/>
        <v>3475401</v>
      </c>
      <c r="F25" s="95">
        <f>'1普通税'!F25+'2目的税'!F25</f>
        <v>2966249</v>
      </c>
      <c r="G25" s="96">
        <f>'1普通税'!G25+'2目的税'!G25</f>
        <v>93817</v>
      </c>
      <c r="H25" s="97">
        <f t="shared" si="2"/>
        <v>3060066</v>
      </c>
      <c r="I25" s="113">
        <f t="shared" si="3"/>
        <v>95.42098158909242</v>
      </c>
      <c r="J25" s="207">
        <f t="shared" si="0"/>
        <v>25.576526203010285</v>
      </c>
      <c r="K25" s="114">
        <f t="shared" si="0"/>
        <v>88.04929272909803</v>
      </c>
    </row>
    <row r="26" spans="1:11" ht="13.5">
      <c r="A26" s="5"/>
      <c r="B26" s="75" t="str">
        <f>+'帳票61_06(1)'!B25</f>
        <v>嘉手納町</v>
      </c>
      <c r="C26" s="89">
        <f>'1普通税'!C26+'2目的税'!C26</f>
        <v>1751150</v>
      </c>
      <c r="D26" s="90">
        <f>'1普通税'!D26+'2目的税'!D26</f>
        <v>162653</v>
      </c>
      <c r="E26" s="91">
        <f t="shared" si="1"/>
        <v>1913803</v>
      </c>
      <c r="F26" s="89">
        <f>'1普通税'!F26+'2目的税'!F26</f>
        <v>1694321</v>
      </c>
      <c r="G26" s="90">
        <f>'1普通税'!G26+'2目的税'!G26</f>
        <v>46532</v>
      </c>
      <c r="H26" s="91">
        <f t="shared" si="2"/>
        <v>1740853</v>
      </c>
      <c r="I26" s="109">
        <f t="shared" si="3"/>
        <v>96.754761156954</v>
      </c>
      <c r="J26" s="155">
        <f t="shared" si="0"/>
        <v>28.60814125776961</v>
      </c>
      <c r="K26" s="110">
        <f t="shared" si="0"/>
        <v>90.96301970474495</v>
      </c>
    </row>
    <row r="27" spans="1:11" ht="13.5">
      <c r="A27" s="5"/>
      <c r="B27" s="75" t="str">
        <f>+'帳票61_06(1)'!B26</f>
        <v>北谷町</v>
      </c>
      <c r="C27" s="89">
        <f>'1普通税'!C27+'2目的税'!C27</f>
        <v>3652554</v>
      </c>
      <c r="D27" s="90">
        <f>'1普通税'!D27+'2目的税'!D27</f>
        <v>423986</v>
      </c>
      <c r="E27" s="91">
        <f t="shared" si="1"/>
        <v>4076540</v>
      </c>
      <c r="F27" s="89">
        <f>'1普通税'!F27+'2目的税'!F27</f>
        <v>3511749</v>
      </c>
      <c r="G27" s="90">
        <f>'1普通税'!G27+'2目的税'!G27</f>
        <v>109792</v>
      </c>
      <c r="H27" s="91">
        <f t="shared" si="2"/>
        <v>3621541</v>
      </c>
      <c r="I27" s="109">
        <f t="shared" si="3"/>
        <v>96.14502619263124</v>
      </c>
      <c r="J27" s="155">
        <f t="shared" si="0"/>
        <v>25.895194652653625</v>
      </c>
      <c r="K27" s="110">
        <f t="shared" si="0"/>
        <v>88.83859841924769</v>
      </c>
    </row>
    <row r="28" spans="1:11" ht="13.5">
      <c r="A28" s="5"/>
      <c r="B28" s="75" t="str">
        <f>+'帳票61_06(1)'!B27</f>
        <v>北中城村</v>
      </c>
      <c r="C28" s="89">
        <f>'1普通税'!C28+'2目的税'!C28</f>
        <v>1595089</v>
      </c>
      <c r="D28" s="90">
        <f>'1普通税'!D28+'2目的税'!D28</f>
        <v>221153</v>
      </c>
      <c r="E28" s="91">
        <f t="shared" si="1"/>
        <v>1816242</v>
      </c>
      <c r="F28" s="89">
        <f>'1普通税'!F28+'2目的税'!F28</f>
        <v>1535354</v>
      </c>
      <c r="G28" s="90">
        <f>'1普通税'!G28+'2目的税'!G28</f>
        <v>47837</v>
      </c>
      <c r="H28" s="91">
        <f t="shared" si="2"/>
        <v>1583191</v>
      </c>
      <c r="I28" s="109">
        <f t="shared" si="3"/>
        <v>96.2550678990326</v>
      </c>
      <c r="J28" s="155">
        <f t="shared" si="0"/>
        <v>21.630726239300394</v>
      </c>
      <c r="K28" s="110">
        <f t="shared" si="0"/>
        <v>87.1685050780678</v>
      </c>
    </row>
    <row r="29" spans="1:11" ht="13.5">
      <c r="A29" s="5"/>
      <c r="B29" s="76" t="str">
        <f>+'帳票61_06(1)'!B28</f>
        <v>中城村</v>
      </c>
      <c r="C29" s="92">
        <f>'1普通税'!C29+'2目的税'!C29</f>
        <v>1432409</v>
      </c>
      <c r="D29" s="93">
        <f>'1普通税'!D29+'2目的税'!D29</f>
        <v>176825</v>
      </c>
      <c r="E29" s="94">
        <f t="shared" si="1"/>
        <v>1609234</v>
      </c>
      <c r="F29" s="92">
        <f>'1普通税'!F29+'2目的税'!F29</f>
        <v>1380182</v>
      </c>
      <c r="G29" s="93">
        <f>'1普通税'!G29+'2目的税'!G29</f>
        <v>46386</v>
      </c>
      <c r="H29" s="94">
        <f t="shared" si="2"/>
        <v>1426568</v>
      </c>
      <c r="I29" s="111">
        <f t="shared" si="3"/>
        <v>96.35390450632467</v>
      </c>
      <c r="J29" s="204">
        <f t="shared" si="0"/>
        <v>26.23271596210943</v>
      </c>
      <c r="K29" s="112">
        <f t="shared" si="0"/>
        <v>88.64888512174115</v>
      </c>
    </row>
    <row r="30" spans="1:11" ht="13.5">
      <c r="A30" s="5"/>
      <c r="B30" s="77" t="str">
        <f>+'帳票61_06(1)'!B29</f>
        <v>西原町</v>
      </c>
      <c r="C30" s="95">
        <f>'1普通税'!C30+'2目的税'!C30</f>
        <v>3174195</v>
      </c>
      <c r="D30" s="96">
        <f>'1普通税'!D30+'2目的税'!D30</f>
        <v>270116</v>
      </c>
      <c r="E30" s="97">
        <f t="shared" si="1"/>
        <v>3444311</v>
      </c>
      <c r="F30" s="95">
        <f>'1普通税'!F30+'2目的税'!F30</f>
        <v>3091621</v>
      </c>
      <c r="G30" s="96">
        <f>'1普通税'!G30+'2目的税'!G30</f>
        <v>87328</v>
      </c>
      <c r="H30" s="97">
        <f t="shared" si="2"/>
        <v>3178949</v>
      </c>
      <c r="I30" s="113">
        <f t="shared" si="3"/>
        <v>97.39858452300506</v>
      </c>
      <c r="J30" s="207">
        <f t="shared" si="0"/>
        <v>32.329813857750004</v>
      </c>
      <c r="K30" s="114">
        <f t="shared" si="0"/>
        <v>92.29564345379961</v>
      </c>
    </row>
    <row r="31" spans="1:11" ht="13.5">
      <c r="A31" s="5"/>
      <c r="B31" s="75" t="str">
        <f>+'帳票61_06(1)'!B30</f>
        <v>与那原町</v>
      </c>
      <c r="C31" s="89">
        <f>'1普通税'!C31+'2目的税'!C31</f>
        <v>1159421</v>
      </c>
      <c r="D31" s="90">
        <f>'1普通税'!D31+'2目的税'!D31</f>
        <v>117595</v>
      </c>
      <c r="E31" s="91">
        <f t="shared" si="1"/>
        <v>1277016</v>
      </c>
      <c r="F31" s="89">
        <f>'1普通税'!F31+'2目的税'!F31</f>
        <v>1131485</v>
      </c>
      <c r="G31" s="90">
        <f>'1普通税'!G31+'2目的税'!G31</f>
        <v>42606</v>
      </c>
      <c r="H31" s="91">
        <f t="shared" si="2"/>
        <v>1174091</v>
      </c>
      <c r="I31" s="109">
        <f t="shared" si="3"/>
        <v>97.59052147580559</v>
      </c>
      <c r="J31" s="155">
        <f t="shared" si="0"/>
        <v>36.23113227603215</v>
      </c>
      <c r="K31" s="110">
        <f t="shared" si="0"/>
        <v>91.94019495448765</v>
      </c>
    </row>
    <row r="32" spans="1:11" ht="13.5">
      <c r="A32" s="5"/>
      <c r="B32" s="75" t="str">
        <f>+'帳票61_06(1)'!B31</f>
        <v>南風原町</v>
      </c>
      <c r="C32" s="89">
        <f>'1普通税'!C32+'2目的税'!C32</f>
        <v>3190848</v>
      </c>
      <c r="D32" s="90">
        <f>'1普通税'!D32+'2目的税'!D32</f>
        <v>234515</v>
      </c>
      <c r="E32" s="91">
        <f t="shared" si="1"/>
        <v>3425363</v>
      </c>
      <c r="F32" s="89">
        <f>'1普通税'!F32+'2目的税'!F32</f>
        <v>3122805</v>
      </c>
      <c r="G32" s="90">
        <f>'1普通税'!G32+'2目的税'!G32</f>
        <v>75569</v>
      </c>
      <c r="H32" s="91">
        <f t="shared" si="2"/>
        <v>3198374</v>
      </c>
      <c r="I32" s="109">
        <f t="shared" si="3"/>
        <v>97.86755746434804</v>
      </c>
      <c r="J32" s="155">
        <f t="shared" si="0"/>
        <v>32.22352514764514</v>
      </c>
      <c r="K32" s="110">
        <f t="shared" si="0"/>
        <v>93.37328627652019</v>
      </c>
    </row>
    <row r="33" spans="1:11" ht="13.5">
      <c r="A33" s="5"/>
      <c r="B33" s="75" t="str">
        <f>+'帳票61_06(1)'!B32</f>
        <v>渡嘉敷村</v>
      </c>
      <c r="C33" s="89">
        <f>'1普通税'!C33+'2目的税'!C33</f>
        <v>58576</v>
      </c>
      <c r="D33" s="90">
        <f>'1普通税'!D33+'2目的税'!D33</f>
        <v>2175</v>
      </c>
      <c r="E33" s="91">
        <f t="shared" si="1"/>
        <v>60751</v>
      </c>
      <c r="F33" s="89">
        <f>'1普通税'!F33+'2目的税'!F33</f>
        <v>57901</v>
      </c>
      <c r="G33" s="90">
        <f>'1普通税'!G33+'2目的税'!G33</f>
        <v>684</v>
      </c>
      <c r="H33" s="91">
        <f t="shared" si="2"/>
        <v>58585</v>
      </c>
      <c r="I33" s="109">
        <f t="shared" si="3"/>
        <v>98.84765091505054</v>
      </c>
      <c r="J33" s="155">
        <f t="shared" si="0"/>
        <v>31.448275862068964</v>
      </c>
      <c r="K33" s="110">
        <f t="shared" si="0"/>
        <v>96.4346265905088</v>
      </c>
    </row>
    <row r="34" spans="1:11" ht="13.5">
      <c r="A34" s="5"/>
      <c r="B34" s="76" t="str">
        <f>+'帳票61_06(1)'!B33</f>
        <v>座間味村</v>
      </c>
      <c r="C34" s="92">
        <f>'1普通税'!C34+'2目的税'!C34</f>
        <v>75266</v>
      </c>
      <c r="D34" s="93">
        <f>'1普通税'!D34+'2目的税'!D34</f>
        <v>16226</v>
      </c>
      <c r="E34" s="94">
        <f t="shared" si="1"/>
        <v>91492</v>
      </c>
      <c r="F34" s="92">
        <f>'1普通税'!F34+'2目的税'!F34</f>
        <v>69307</v>
      </c>
      <c r="G34" s="93">
        <f>'1普通税'!G34+'2目的税'!G34</f>
        <v>6733</v>
      </c>
      <c r="H34" s="94">
        <f t="shared" si="2"/>
        <v>76040</v>
      </c>
      <c r="I34" s="111">
        <f t="shared" si="3"/>
        <v>92.08274652565568</v>
      </c>
      <c r="J34" s="204">
        <f t="shared" si="0"/>
        <v>41.49513127079995</v>
      </c>
      <c r="K34" s="112">
        <f t="shared" si="0"/>
        <v>83.1110916801469</v>
      </c>
    </row>
    <row r="35" spans="1:11" ht="13.5">
      <c r="A35" s="5"/>
      <c r="B35" s="77" t="str">
        <f>+'帳票61_06(1)'!B34</f>
        <v>粟国村</v>
      </c>
      <c r="C35" s="95">
        <f>'1普通税'!C35+'2目的税'!C35</f>
        <v>56433</v>
      </c>
      <c r="D35" s="96">
        <f>'1普通税'!D35+'2目的税'!D35</f>
        <v>6215</v>
      </c>
      <c r="E35" s="97">
        <f t="shared" si="1"/>
        <v>62648</v>
      </c>
      <c r="F35" s="95">
        <f>'1普通税'!F35+'2目的税'!F35</f>
        <v>54248</v>
      </c>
      <c r="G35" s="96">
        <f>'1普通税'!G35+'2目的税'!G35</f>
        <v>2706</v>
      </c>
      <c r="H35" s="97">
        <f t="shared" si="2"/>
        <v>56954</v>
      </c>
      <c r="I35" s="113">
        <f t="shared" si="3"/>
        <v>96.12815196782026</v>
      </c>
      <c r="J35" s="207">
        <f t="shared" si="0"/>
        <v>43.53982300884956</v>
      </c>
      <c r="K35" s="114">
        <f t="shared" si="0"/>
        <v>90.91112246200996</v>
      </c>
    </row>
    <row r="36" spans="1:11" ht="13.5">
      <c r="A36" s="5"/>
      <c r="B36" s="75" t="str">
        <f>+'帳票61_06(1)'!B35</f>
        <v>渡名喜村</v>
      </c>
      <c r="C36" s="89">
        <f>'1普通税'!C36+'2目的税'!C36</f>
        <v>25529</v>
      </c>
      <c r="D36" s="90">
        <f>'1普通税'!D36+'2目的税'!D36</f>
        <v>3297</v>
      </c>
      <c r="E36" s="91">
        <f t="shared" si="1"/>
        <v>28826</v>
      </c>
      <c r="F36" s="89">
        <f>'1普通税'!F36+'2目的税'!F36</f>
        <v>24915</v>
      </c>
      <c r="G36" s="90">
        <f>'1普通税'!G36+'2目的税'!G36</f>
        <v>1068</v>
      </c>
      <c r="H36" s="91">
        <f t="shared" si="2"/>
        <v>25983</v>
      </c>
      <c r="I36" s="109">
        <f t="shared" si="3"/>
        <v>97.59489208351286</v>
      </c>
      <c r="J36" s="155">
        <f t="shared" si="0"/>
        <v>32.39308462238398</v>
      </c>
      <c r="K36" s="110">
        <f t="shared" si="0"/>
        <v>90.13737598001804</v>
      </c>
    </row>
    <row r="37" spans="1:11" ht="13.5">
      <c r="A37" s="5"/>
      <c r="B37" s="75" t="str">
        <f>+'帳票61_06(1)'!B36</f>
        <v>南大東村</v>
      </c>
      <c r="C37" s="89">
        <f>'1普通税'!C37+'2目的税'!C37</f>
        <v>176002</v>
      </c>
      <c r="D37" s="90">
        <f>'1普通税'!D37+'2目的税'!D37</f>
        <v>16698</v>
      </c>
      <c r="E37" s="91">
        <f t="shared" si="1"/>
        <v>192700</v>
      </c>
      <c r="F37" s="89">
        <f>'1普通税'!F37+'2目的税'!F37</f>
        <v>172343</v>
      </c>
      <c r="G37" s="90">
        <f>'1普通税'!G37+'2目的税'!G37</f>
        <v>4066</v>
      </c>
      <c r="H37" s="91">
        <f t="shared" si="2"/>
        <v>176409</v>
      </c>
      <c r="I37" s="109">
        <f t="shared" si="3"/>
        <v>97.921046351746</v>
      </c>
      <c r="J37" s="155">
        <f t="shared" si="3"/>
        <v>24.350221583423163</v>
      </c>
      <c r="K37" s="110">
        <f t="shared" si="3"/>
        <v>91.54592631032693</v>
      </c>
    </row>
    <row r="38" spans="1:11" ht="13.5">
      <c r="A38" s="5"/>
      <c r="B38" s="75" t="str">
        <f>+'帳票61_06(1)'!B37</f>
        <v>北大東村</v>
      </c>
      <c r="C38" s="89">
        <f>'1普通税'!C38+'2目的税'!C38</f>
        <v>80975</v>
      </c>
      <c r="D38" s="90">
        <f>'1普通税'!D38+'2目的税'!D38</f>
        <v>2187</v>
      </c>
      <c r="E38" s="91">
        <f t="shared" si="1"/>
        <v>83162</v>
      </c>
      <c r="F38" s="89">
        <f>'1普通税'!F38+'2目的税'!F38</f>
        <v>80218</v>
      </c>
      <c r="G38" s="90">
        <f>'1普通税'!G38+'2目的税'!G38</f>
        <v>957</v>
      </c>
      <c r="H38" s="91">
        <f t="shared" si="2"/>
        <v>81175</v>
      </c>
      <c r="I38" s="109">
        <f t="shared" si="3"/>
        <v>99.06514356282803</v>
      </c>
      <c r="J38" s="155">
        <f t="shared" si="3"/>
        <v>43.75857338820302</v>
      </c>
      <c r="K38" s="110">
        <f t="shared" si="3"/>
        <v>97.61068757365142</v>
      </c>
    </row>
    <row r="39" spans="1:11" ht="13.5">
      <c r="A39" s="5"/>
      <c r="B39" s="76" t="str">
        <f>+'帳票61_06(1)'!B38</f>
        <v>伊平屋村</v>
      </c>
      <c r="C39" s="92">
        <f>'1普通税'!C39+'2目的税'!C39</f>
        <v>72824</v>
      </c>
      <c r="D39" s="93">
        <f>'1普通税'!D39+'2目的税'!D39</f>
        <v>10552</v>
      </c>
      <c r="E39" s="94">
        <f t="shared" si="1"/>
        <v>83376</v>
      </c>
      <c r="F39" s="92">
        <f>'1普通税'!F39+'2目的税'!F39</f>
        <v>70002</v>
      </c>
      <c r="G39" s="93">
        <f>'1普通税'!G39+'2目的税'!G39</f>
        <v>2012</v>
      </c>
      <c r="H39" s="94">
        <f t="shared" si="2"/>
        <v>72014</v>
      </c>
      <c r="I39" s="111">
        <f t="shared" si="3"/>
        <v>96.12490387784247</v>
      </c>
      <c r="J39" s="204">
        <f t="shared" si="3"/>
        <v>19.067475360121307</v>
      </c>
      <c r="K39" s="112">
        <f t="shared" si="3"/>
        <v>86.37257724045288</v>
      </c>
    </row>
    <row r="40" spans="1:11" ht="13.5">
      <c r="A40" s="5"/>
      <c r="B40" s="77" t="str">
        <f>+'帳票61_06(1)'!B39</f>
        <v>伊是名村</v>
      </c>
      <c r="C40" s="95">
        <f>'1普通税'!C40+'2目的税'!C40</f>
        <v>117298</v>
      </c>
      <c r="D40" s="96">
        <f>'1普通税'!D40+'2目的税'!D40</f>
        <v>27564</v>
      </c>
      <c r="E40" s="97">
        <f t="shared" si="1"/>
        <v>144862</v>
      </c>
      <c r="F40" s="95">
        <f>'1普通税'!F40+'2目的税'!F40</f>
        <v>112341</v>
      </c>
      <c r="G40" s="96">
        <f>'1普通税'!G40+'2目的税'!G40</f>
        <v>3903</v>
      </c>
      <c r="H40" s="97">
        <f t="shared" si="2"/>
        <v>116244</v>
      </c>
      <c r="I40" s="113">
        <f t="shared" si="3"/>
        <v>95.77401149209706</v>
      </c>
      <c r="J40" s="207">
        <f t="shared" si="3"/>
        <v>14.159773617762298</v>
      </c>
      <c r="K40" s="114">
        <f t="shared" si="3"/>
        <v>80.24464662920573</v>
      </c>
    </row>
    <row r="41" spans="1:11" ht="13.5">
      <c r="A41" s="5"/>
      <c r="B41" s="75" t="str">
        <f>+'帳票61_06(1)'!B40</f>
        <v>久米島町</v>
      </c>
      <c r="C41" s="89">
        <f>'1普通税'!C41+'2目的税'!C41</f>
        <v>633724</v>
      </c>
      <c r="D41" s="90">
        <f>'1普通税'!D41+'2目的税'!D41</f>
        <v>116754</v>
      </c>
      <c r="E41" s="91">
        <f t="shared" si="1"/>
        <v>750478</v>
      </c>
      <c r="F41" s="89">
        <f>'1普通税'!F41+'2目的税'!F41</f>
        <v>604394</v>
      </c>
      <c r="G41" s="90">
        <f>'1普通税'!G41+'2目的税'!G41</f>
        <v>28198</v>
      </c>
      <c r="H41" s="91">
        <f t="shared" si="2"/>
        <v>632592</v>
      </c>
      <c r="I41" s="109">
        <f t="shared" si="3"/>
        <v>95.37180223567357</v>
      </c>
      <c r="J41" s="155">
        <f t="shared" si="3"/>
        <v>24.151635061753773</v>
      </c>
      <c r="K41" s="110">
        <f t="shared" si="3"/>
        <v>84.29187797643635</v>
      </c>
    </row>
    <row r="42" spans="1:11" ht="13.5">
      <c r="A42" s="5"/>
      <c r="B42" s="75" t="str">
        <f>+'帳票61_06(1)'!B41</f>
        <v>八重瀬町</v>
      </c>
      <c r="C42" s="89">
        <f>'1普通税'!C42+'2目的税'!C42</f>
        <v>1719906</v>
      </c>
      <c r="D42" s="90">
        <f>'1普通税'!D42+'2目的税'!D42</f>
        <v>348868</v>
      </c>
      <c r="E42" s="91">
        <f t="shared" si="1"/>
        <v>2068774</v>
      </c>
      <c r="F42" s="89">
        <f>'1普通税'!F42+'2目的税'!F42</f>
        <v>1626073</v>
      </c>
      <c r="G42" s="90">
        <f>'1普通税'!G42+'2目的税'!G42</f>
        <v>69309</v>
      </c>
      <c r="H42" s="91">
        <f t="shared" si="2"/>
        <v>1695382</v>
      </c>
      <c r="I42" s="109">
        <f t="shared" si="3"/>
        <v>94.54429486262622</v>
      </c>
      <c r="J42" s="155">
        <f t="shared" si="3"/>
        <v>19.866826421454533</v>
      </c>
      <c r="K42" s="110">
        <f t="shared" si="3"/>
        <v>81.95104926879398</v>
      </c>
    </row>
    <row r="43" spans="1:11" ht="13.5">
      <c r="A43" s="5"/>
      <c r="B43" s="75" t="str">
        <f>+'帳票61_06(1)'!B42</f>
        <v>多良間村</v>
      </c>
      <c r="C43" s="89">
        <f>'1普通税'!C43+'2目的税'!C43</f>
        <v>97692</v>
      </c>
      <c r="D43" s="90">
        <f>'1普通税'!D43+'2目的税'!D43</f>
        <v>12422</v>
      </c>
      <c r="E43" s="91">
        <f t="shared" si="1"/>
        <v>110114</v>
      </c>
      <c r="F43" s="89">
        <f>'1普通税'!F43+'2目的税'!F43</f>
        <v>91321</v>
      </c>
      <c r="G43" s="90">
        <f>'1普通税'!G43+'2目的税'!G43</f>
        <v>5006</v>
      </c>
      <c r="H43" s="91">
        <f t="shared" si="2"/>
        <v>96327</v>
      </c>
      <c r="I43" s="109">
        <f t="shared" si="3"/>
        <v>93.4784833967981</v>
      </c>
      <c r="J43" s="155">
        <f t="shared" si="3"/>
        <v>40.29946868459186</v>
      </c>
      <c r="K43" s="110">
        <f t="shared" si="3"/>
        <v>87.47933959351218</v>
      </c>
    </row>
    <row r="44" spans="1:11" ht="13.5">
      <c r="A44" s="5"/>
      <c r="B44" s="76" t="str">
        <f>+'帳票61_06(1)'!B43</f>
        <v>竹富町</v>
      </c>
      <c r="C44" s="92">
        <f>'1普通税'!C44+'2目的税'!C44</f>
        <v>466787</v>
      </c>
      <c r="D44" s="93">
        <f>'1普通税'!D44+'2目的税'!D44</f>
        <v>33675</v>
      </c>
      <c r="E44" s="94">
        <f t="shared" si="1"/>
        <v>500462</v>
      </c>
      <c r="F44" s="92">
        <f>'1普通税'!F44+'2目的税'!F44</f>
        <v>444048</v>
      </c>
      <c r="G44" s="93">
        <f>'1普通税'!G44+'2目的税'!G44</f>
        <v>8643</v>
      </c>
      <c r="H44" s="94">
        <f t="shared" si="2"/>
        <v>452691</v>
      </c>
      <c r="I44" s="111">
        <f t="shared" si="3"/>
        <v>95.12861326472245</v>
      </c>
      <c r="J44" s="204">
        <f t="shared" si="3"/>
        <v>25.665924276169267</v>
      </c>
      <c r="K44" s="112">
        <f t="shared" si="3"/>
        <v>90.45461993118359</v>
      </c>
    </row>
    <row r="45" spans="1:11" ht="14.25" thickBot="1">
      <c r="A45" s="5"/>
      <c r="B45" s="77" t="str">
        <f>+'帳票61_06(1)'!B44</f>
        <v>与那国町</v>
      </c>
      <c r="C45" s="95">
        <f>'1普通税'!C45+'2目的税'!C45</f>
        <v>146147</v>
      </c>
      <c r="D45" s="96">
        <f>'1普通税'!D45+'2目的税'!D45</f>
        <v>38181</v>
      </c>
      <c r="E45" s="97">
        <f t="shared" si="1"/>
        <v>184328</v>
      </c>
      <c r="F45" s="95">
        <f>'1普通税'!F45+'2目的税'!F45</f>
        <v>139115</v>
      </c>
      <c r="G45" s="96">
        <f>'1普通税'!G45+'2目的税'!G45</f>
        <v>2713</v>
      </c>
      <c r="H45" s="97">
        <f t="shared" si="2"/>
        <v>141828</v>
      </c>
      <c r="I45" s="113">
        <f t="shared" si="3"/>
        <v>95.18840619376381</v>
      </c>
      <c r="J45" s="207">
        <f t="shared" si="3"/>
        <v>7.105628453943061</v>
      </c>
      <c r="K45" s="114">
        <f t="shared" si="3"/>
        <v>76.94327503146565</v>
      </c>
    </row>
    <row r="46" spans="1:11" ht="14.25" thickTop="1">
      <c r="A46" s="6"/>
      <c r="B46" s="79" t="s">
        <v>65</v>
      </c>
      <c r="C46" s="98">
        <f aca="true" t="shared" si="4" ref="C46:H46">SUM(C5:C15)</f>
        <v>108523118</v>
      </c>
      <c r="D46" s="99">
        <f t="shared" si="4"/>
        <v>12215202</v>
      </c>
      <c r="E46" s="100">
        <f t="shared" si="4"/>
        <v>120738320</v>
      </c>
      <c r="F46" s="98">
        <f t="shared" si="4"/>
        <v>104629866</v>
      </c>
      <c r="G46" s="99">
        <f t="shared" si="4"/>
        <v>3321070</v>
      </c>
      <c r="H46" s="100">
        <f t="shared" si="4"/>
        <v>107950936</v>
      </c>
      <c r="I46" s="115">
        <f t="shared" si="3"/>
        <v>96.41251369132243</v>
      </c>
      <c r="J46" s="219">
        <f t="shared" si="3"/>
        <v>27.188007206102693</v>
      </c>
      <c r="K46" s="116">
        <f t="shared" si="3"/>
        <v>89.4090095008776</v>
      </c>
    </row>
    <row r="47" spans="1:11" ht="14.25" thickBot="1">
      <c r="A47" s="6"/>
      <c r="B47" s="80" t="s">
        <v>66</v>
      </c>
      <c r="C47" s="101">
        <f aca="true" t="shared" si="5" ref="C47:H47">SUM(C16:C45)</f>
        <v>28529779</v>
      </c>
      <c r="D47" s="102">
        <f t="shared" si="5"/>
        <v>3415524</v>
      </c>
      <c r="E47" s="103">
        <f t="shared" si="5"/>
        <v>31945303</v>
      </c>
      <c r="F47" s="101">
        <f t="shared" si="5"/>
        <v>27517181</v>
      </c>
      <c r="G47" s="102">
        <f t="shared" si="5"/>
        <v>887614</v>
      </c>
      <c r="H47" s="103">
        <f t="shared" si="5"/>
        <v>28404795</v>
      </c>
      <c r="I47" s="117">
        <f t="shared" si="3"/>
        <v>96.45073310942928</v>
      </c>
      <c r="J47" s="216">
        <f t="shared" si="3"/>
        <v>25.987637621635802</v>
      </c>
      <c r="K47" s="118">
        <f t="shared" si="3"/>
        <v>88.91696848203317</v>
      </c>
    </row>
    <row r="48" spans="2:11" ht="14.25" thickBot="1">
      <c r="B48" s="82" t="s">
        <v>130</v>
      </c>
      <c r="C48" s="104">
        <f aca="true" t="shared" si="6" ref="C48:H48">SUM(C46:C47)</f>
        <v>137052897</v>
      </c>
      <c r="D48" s="105">
        <f t="shared" si="6"/>
        <v>15630726</v>
      </c>
      <c r="E48" s="106">
        <f t="shared" si="6"/>
        <v>152683623</v>
      </c>
      <c r="F48" s="104">
        <f t="shared" si="6"/>
        <v>132147047</v>
      </c>
      <c r="G48" s="105">
        <f t="shared" si="6"/>
        <v>4208684</v>
      </c>
      <c r="H48" s="106">
        <f t="shared" si="6"/>
        <v>136355731</v>
      </c>
      <c r="I48" s="119">
        <f t="shared" si="3"/>
        <v>96.42046968186305</v>
      </c>
      <c r="J48" s="224">
        <f t="shared" si="3"/>
        <v>26.925710296501904</v>
      </c>
      <c r="K48" s="120">
        <f t="shared" si="3"/>
        <v>89.30606198675282</v>
      </c>
    </row>
  </sheetData>
  <sheetProtection/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9.125" style="8" bestFit="1" customWidth="1"/>
    <col min="5" max="5" width="9.875" style="8" bestFit="1" customWidth="1"/>
    <col min="6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115</v>
      </c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5"/>
      <c r="B5" s="74" t="str">
        <f>+'帳票61_06(1)'!B4</f>
        <v>那覇市</v>
      </c>
      <c r="C5" s="121">
        <f>'(1)市町村民税'!C5+'(2)固定資産税'!C5+'(3)軽自動車'!C5+'(4)たばこ税'!C5+'(5)鉱産税'!C5+'(6)特土地'!C5</f>
        <v>38436022</v>
      </c>
      <c r="D5" s="122">
        <f>'(1)市町村民税'!D5+'(2)固定資産税'!D5+'(3)軽自動車'!D5+'(4)たばこ税'!D5+'(5)鉱産税'!D5+'(6)特土地'!D5</f>
        <v>3424197</v>
      </c>
      <c r="E5" s="123">
        <f>SUM(C5:D5)</f>
        <v>41860219</v>
      </c>
      <c r="F5" s="121">
        <f>'(1)市町村民税'!F5+'(2)固定資産税'!F5+'(3)軽自動車'!F5+'(4)たばこ税'!F5+'(5)鉱産税'!F5+'(6)特土地'!F5</f>
        <v>37392034</v>
      </c>
      <c r="G5" s="122">
        <f>'(1)市町村民税'!G5+'(2)固定資産税'!G5+'(3)軽自動車'!G5+'(4)たばこ税'!G5+'(5)鉱産税'!G5+'(6)特土地'!G5</f>
        <v>962706</v>
      </c>
      <c r="H5" s="123">
        <f aca="true" t="shared" si="0" ref="H5:H36">SUM(F5:G5)</f>
        <v>38354740</v>
      </c>
      <c r="I5" s="124">
        <f>IF(C5=0,"－",(F5/C5)*100)</f>
        <v>97.28382921624927</v>
      </c>
      <c r="J5" s="242">
        <f aca="true" t="shared" si="1" ref="J5:K36">IF(D5=0,"－",(G5/D5)*100)</f>
        <v>28.114795965302232</v>
      </c>
      <c r="K5" s="125">
        <f>IF(E5=0,"－",(H5/E5)*100)</f>
        <v>91.6257509307345</v>
      </c>
    </row>
    <row r="6" spans="1:11" ht="13.5">
      <c r="A6" s="5"/>
      <c r="B6" s="75" t="str">
        <f>+'帳票61_06(1)'!B5</f>
        <v>宜野湾市</v>
      </c>
      <c r="C6" s="89">
        <f>'(1)市町村民税'!C6+'(2)固定資産税'!C6+'(3)軽自動車'!C6+'(4)たばこ税'!C6+'(5)鉱産税'!C6+'(6)特土地'!C6</f>
        <v>8893125</v>
      </c>
      <c r="D6" s="90">
        <f>'(1)市町村民税'!D6+'(2)固定資産税'!D6+'(3)軽自動車'!D6+'(4)たばこ税'!D6+'(5)鉱産税'!D6+'(6)特土地'!D6</f>
        <v>1102616</v>
      </c>
      <c r="E6" s="91">
        <f aca="true" t="shared" si="2" ref="E6:E45">SUM(C6:D6)</f>
        <v>9995741</v>
      </c>
      <c r="F6" s="89">
        <f>'(1)市町村民税'!F6+'(2)固定資産税'!F6+'(3)軽自動車'!F6+'(4)たばこ税'!F6+'(5)鉱産税'!F6+'(6)特土地'!F6</f>
        <v>8514336</v>
      </c>
      <c r="G6" s="90">
        <f>'(1)市町村民税'!G6+'(2)固定資産税'!G6+'(3)軽自動車'!G6+'(4)たばこ税'!G6+'(5)鉱産税'!G6+'(6)特土地'!G6</f>
        <v>285973</v>
      </c>
      <c r="H6" s="91">
        <f t="shared" si="0"/>
        <v>8800309</v>
      </c>
      <c r="I6" s="109">
        <f aca="true" t="shared" si="3" ref="I6:K48">IF(C6=0,"－",(F6/C6)*100)</f>
        <v>95.74065359477125</v>
      </c>
      <c r="J6" s="155">
        <f t="shared" si="1"/>
        <v>25.93586525136584</v>
      </c>
      <c r="K6" s="110">
        <f t="shared" si="1"/>
        <v>88.0405864857843</v>
      </c>
    </row>
    <row r="7" spans="1:11" ht="13.5">
      <c r="A7" s="5"/>
      <c r="B7" s="75" t="str">
        <f>+'帳票61_06(1)'!B6</f>
        <v>石垣市</v>
      </c>
      <c r="C7" s="89">
        <f>'(1)市町村民税'!C7+'(2)固定資産税'!C7+'(3)軽自動車'!C7+'(4)たばこ税'!C7+'(5)鉱産税'!C7+'(6)特土地'!C7</f>
        <v>4326598</v>
      </c>
      <c r="D7" s="90">
        <f>'(1)市町村民税'!D7+'(2)固定資産税'!D7+'(3)軽自動車'!D7+'(4)たばこ税'!D7+'(5)鉱産税'!D7+'(6)特土地'!D7</f>
        <v>589355</v>
      </c>
      <c r="E7" s="91">
        <f t="shared" si="2"/>
        <v>4915953</v>
      </c>
      <c r="F7" s="89">
        <f>'(1)市町村民税'!F7+'(2)固定資産税'!F7+'(3)軽自動車'!F7+'(4)たばこ税'!F7+'(5)鉱産税'!F7+'(6)特土地'!F7</f>
        <v>4142929</v>
      </c>
      <c r="G7" s="90">
        <f>'(1)市町村民税'!G7+'(2)固定資産税'!G7+'(3)軽自動車'!G7+'(4)たばこ税'!G7+'(5)鉱産税'!G7+'(6)特土地'!G7</f>
        <v>180979</v>
      </c>
      <c r="H7" s="91">
        <f t="shared" si="0"/>
        <v>4323908</v>
      </c>
      <c r="I7" s="109">
        <f t="shared" si="3"/>
        <v>95.75488640266556</v>
      </c>
      <c r="J7" s="155">
        <f t="shared" si="1"/>
        <v>30.707977365085558</v>
      </c>
      <c r="K7" s="110">
        <f t="shared" si="1"/>
        <v>87.95665865804658</v>
      </c>
    </row>
    <row r="8" spans="1:11" ht="13.5">
      <c r="A8" s="5"/>
      <c r="B8" s="75" t="str">
        <f>+'帳票61_06(1)'!B7</f>
        <v>浦添市</v>
      </c>
      <c r="C8" s="89">
        <f>'(1)市町村民税'!C8+'(2)固定資産税'!C8+'(3)軽自動車'!C8+'(4)たばこ税'!C8+'(5)鉱産税'!C8+'(6)特土地'!C8</f>
        <v>13060914</v>
      </c>
      <c r="D8" s="90">
        <f>'(1)市町村民税'!D8+'(2)固定資産税'!D8+'(3)軽自動車'!D8+'(4)たばこ税'!D8+'(5)鉱産税'!D8+'(6)特土地'!D8</f>
        <v>722124</v>
      </c>
      <c r="E8" s="91">
        <f t="shared" si="2"/>
        <v>13783038</v>
      </c>
      <c r="F8" s="89">
        <f>'(1)市町村民税'!F8+'(2)固定資産税'!F8+'(3)軽自動車'!F8+'(4)たばこ税'!F8+'(5)鉱産税'!F8+'(6)特土地'!F8</f>
        <v>12776458</v>
      </c>
      <c r="G8" s="90">
        <f>'(1)市町村民税'!G8+'(2)固定資産税'!G8+'(3)軽自動車'!G8+'(4)たばこ税'!G8+'(5)鉱産税'!G8+'(6)特土地'!G8</f>
        <v>239595</v>
      </c>
      <c r="H8" s="91">
        <f t="shared" si="0"/>
        <v>13016053</v>
      </c>
      <c r="I8" s="109">
        <f t="shared" si="3"/>
        <v>97.822081976805</v>
      </c>
      <c r="J8" s="155">
        <f t="shared" si="1"/>
        <v>33.17920467952872</v>
      </c>
      <c r="K8" s="110">
        <f t="shared" si="1"/>
        <v>94.43529793649267</v>
      </c>
    </row>
    <row r="9" spans="1:11" ht="13.5">
      <c r="A9" s="5"/>
      <c r="B9" s="76" t="str">
        <f>+'帳票61_06(1)'!B8</f>
        <v>名護市</v>
      </c>
      <c r="C9" s="92">
        <f>'(1)市町村民税'!C9+'(2)固定資産税'!C9+'(3)軽自動車'!C9+'(4)たばこ税'!C9+'(5)鉱産税'!C9+'(6)特土地'!C9</f>
        <v>5432966</v>
      </c>
      <c r="D9" s="93">
        <f>'(1)市町村民税'!D9+'(2)固定資産税'!D9+'(3)軽自動車'!D9+'(4)たばこ税'!D9+'(5)鉱産税'!D9+'(6)特土地'!D9</f>
        <v>897110</v>
      </c>
      <c r="E9" s="94">
        <f t="shared" si="2"/>
        <v>6330076</v>
      </c>
      <c r="F9" s="92">
        <f>'(1)市町村民税'!F9+'(2)固定資産税'!F9+'(3)軽自動車'!F9+'(4)たばこ税'!F9+'(5)鉱産税'!F9+'(6)特土地'!F9</f>
        <v>5196705</v>
      </c>
      <c r="G9" s="93">
        <f>'(1)市町村民税'!G9+'(2)固定資産税'!G9+'(3)軽自動車'!G9+'(4)たばこ税'!G9+'(5)鉱産税'!G9+'(6)特土地'!G9</f>
        <v>218317</v>
      </c>
      <c r="H9" s="94">
        <f t="shared" si="0"/>
        <v>5415022</v>
      </c>
      <c r="I9" s="111">
        <f t="shared" si="3"/>
        <v>95.65134403565199</v>
      </c>
      <c r="J9" s="204">
        <f t="shared" si="1"/>
        <v>24.335588723790842</v>
      </c>
      <c r="K9" s="112">
        <f t="shared" si="1"/>
        <v>85.5443441753306</v>
      </c>
    </row>
    <row r="10" spans="1:11" ht="13.5">
      <c r="A10" s="5"/>
      <c r="B10" s="77" t="str">
        <f>+'帳票61_06(1)'!B9</f>
        <v>糸満市</v>
      </c>
      <c r="C10" s="95">
        <f>'(1)市町村民税'!C10+'(2)固定資産税'!C10+'(3)軽自動車'!C10+'(4)たばこ税'!C10+'(5)鉱産税'!C10+'(6)特土地'!C10</f>
        <v>4397755</v>
      </c>
      <c r="D10" s="96">
        <f>'(1)市町村民税'!D10+'(2)固定資産税'!D10+'(3)軽自動車'!D10+'(4)たばこ税'!D10+'(5)鉱産税'!D10+'(6)特土地'!D10</f>
        <v>508614</v>
      </c>
      <c r="E10" s="97">
        <f t="shared" si="2"/>
        <v>4906369</v>
      </c>
      <c r="F10" s="95">
        <f>'(1)市町村民税'!F10+'(2)固定資産税'!F10+'(3)軽自動車'!F10+'(4)たばこ税'!F10+'(5)鉱産税'!F10+'(6)特土地'!F10</f>
        <v>4210775</v>
      </c>
      <c r="G10" s="96">
        <f>'(1)市町村民税'!G10+'(2)固定資産税'!G10+'(3)軽自動車'!G10+'(4)たばこ税'!G10+'(5)鉱産税'!G10+'(6)特土地'!G10</f>
        <v>167198</v>
      </c>
      <c r="H10" s="97">
        <f t="shared" si="0"/>
        <v>4377973</v>
      </c>
      <c r="I10" s="113">
        <f t="shared" si="3"/>
        <v>95.74828520461008</v>
      </c>
      <c r="J10" s="207">
        <f t="shared" si="1"/>
        <v>32.87325948558239</v>
      </c>
      <c r="K10" s="114">
        <f t="shared" si="1"/>
        <v>89.23040643702093</v>
      </c>
    </row>
    <row r="11" spans="1:11" ht="13.5">
      <c r="A11" s="5"/>
      <c r="B11" s="75" t="str">
        <f>+'帳票61_06(1)'!B10</f>
        <v>沖縄市</v>
      </c>
      <c r="C11" s="89">
        <f>'(1)市町村民税'!C11+'(2)固定資産税'!C11+'(3)軽自動車'!C11+'(4)たばこ税'!C11+'(5)鉱産税'!C11+'(6)特土地'!C11</f>
        <v>12293785</v>
      </c>
      <c r="D11" s="90">
        <f>'(1)市町村民税'!D11+'(2)固定資産税'!D11+'(3)軽自動車'!D11+'(4)たばこ税'!D11+'(5)鉱産税'!D11+'(6)特土地'!D11</f>
        <v>1871253</v>
      </c>
      <c r="E11" s="91">
        <f t="shared" si="2"/>
        <v>14165038</v>
      </c>
      <c r="F11" s="89">
        <f>'(1)市町村民税'!F11+'(2)固定資産税'!F11+'(3)軽自動車'!F11+'(4)たばこ税'!F11+'(5)鉱産税'!F11+'(6)特土地'!F11</f>
        <v>11724693</v>
      </c>
      <c r="G11" s="90">
        <f>'(1)市町村民税'!G11+'(2)固定資産税'!G11+'(3)軽自動車'!G11+'(4)たばこ税'!G11+'(5)鉱産税'!G11+'(6)特土地'!G11</f>
        <v>420071</v>
      </c>
      <c r="H11" s="91">
        <f t="shared" si="0"/>
        <v>12144764</v>
      </c>
      <c r="I11" s="109">
        <f t="shared" si="3"/>
        <v>95.37089675799602</v>
      </c>
      <c r="J11" s="155">
        <f t="shared" si="1"/>
        <v>22.448648044919633</v>
      </c>
      <c r="K11" s="110">
        <f t="shared" si="1"/>
        <v>85.73760268062817</v>
      </c>
    </row>
    <row r="12" spans="1:11" ht="13.5">
      <c r="A12" s="5"/>
      <c r="B12" s="75" t="str">
        <f>+'帳票61_06(1)'!B11</f>
        <v>豊見城市</v>
      </c>
      <c r="C12" s="89">
        <f>'(1)市町村民税'!C12+'(2)固定資産税'!C12+'(3)軽自動車'!C12+'(4)たばこ税'!C12+'(5)鉱産税'!C12+'(6)特土地'!C12</f>
        <v>4670889</v>
      </c>
      <c r="D12" s="90">
        <f>'(1)市町村民税'!D12+'(2)固定資産税'!D12+'(3)軽自動車'!D12+'(4)たばこ税'!D12+'(5)鉱産税'!D12+'(6)特土地'!D12</f>
        <v>578865</v>
      </c>
      <c r="E12" s="91">
        <f t="shared" si="2"/>
        <v>5249754</v>
      </c>
      <c r="F12" s="89">
        <f>'(1)市町村民税'!F12+'(2)固定資産税'!F12+'(3)軽自動車'!F12+'(4)たばこ税'!F12+'(5)鉱産税'!F12+'(6)特土地'!F12</f>
        <v>4509014</v>
      </c>
      <c r="G12" s="90">
        <f>'(1)市町村民税'!G12+'(2)固定資産税'!G12+'(3)軽自動車'!G12+'(4)たばこ税'!G12+'(5)鉱産税'!G12+'(6)特土地'!G12</f>
        <v>140052</v>
      </c>
      <c r="H12" s="91">
        <f t="shared" si="0"/>
        <v>4649066</v>
      </c>
      <c r="I12" s="109">
        <f t="shared" si="3"/>
        <v>96.53438563836562</v>
      </c>
      <c r="J12" s="155">
        <f t="shared" si="1"/>
        <v>24.194242180819362</v>
      </c>
      <c r="K12" s="110">
        <f t="shared" si="1"/>
        <v>88.5577876601456</v>
      </c>
    </row>
    <row r="13" spans="1:11" ht="13.5">
      <c r="A13" s="5"/>
      <c r="B13" s="75" t="str">
        <f>+'帳票61_06(1)'!B12</f>
        <v>うるま市</v>
      </c>
      <c r="C13" s="89">
        <f>'(1)市町村民税'!C13+'(2)固定資産税'!C13+'(3)軽自動車'!C13+'(4)たばこ税'!C13+'(5)鉱産税'!C13+'(6)特土地'!C13</f>
        <v>9167557</v>
      </c>
      <c r="D13" s="90">
        <f>'(1)市町村民税'!D13+'(2)固定資産税'!D13+'(3)軽自動車'!D13+'(4)たばこ税'!D13+'(5)鉱産税'!D13+'(6)特土地'!D13</f>
        <v>1514308</v>
      </c>
      <c r="E13" s="91">
        <f t="shared" si="2"/>
        <v>10681865</v>
      </c>
      <c r="F13" s="89">
        <f>'(1)市町村民税'!F13+'(2)固定資産税'!F13+'(3)軽自動車'!F13+'(4)たばこ税'!F13+'(5)鉱産税'!F13+'(6)特土地'!F13</f>
        <v>8672583</v>
      </c>
      <c r="G13" s="90">
        <f>'(1)市町村民税'!G13+'(2)固定資産税'!G13+'(3)軽自動車'!G13+'(4)たばこ税'!G13+'(5)鉱産税'!G13+'(6)特土地'!G13</f>
        <v>438256</v>
      </c>
      <c r="H13" s="91">
        <f t="shared" si="0"/>
        <v>9110839</v>
      </c>
      <c r="I13" s="109">
        <f t="shared" si="3"/>
        <v>94.60080804515314</v>
      </c>
      <c r="J13" s="155">
        <f t="shared" si="1"/>
        <v>28.941008037994916</v>
      </c>
      <c r="K13" s="110">
        <f t="shared" si="1"/>
        <v>85.29258701546968</v>
      </c>
    </row>
    <row r="14" spans="1:11" ht="13.5">
      <c r="A14" s="5"/>
      <c r="B14" s="76" t="str">
        <f>+'帳票61_06(1)'!B13</f>
        <v>宮古島市</v>
      </c>
      <c r="C14" s="92">
        <f>'(1)市町村民税'!C14+'(2)固定資産税'!C14+'(3)軽自動車'!C14+'(4)たばこ税'!C14+'(5)鉱産税'!C14+'(6)特土地'!C14</f>
        <v>4464803</v>
      </c>
      <c r="D14" s="93">
        <f>'(1)市町村民税'!D14+'(2)固定資産税'!D14+'(3)軽自動車'!D14+'(4)たばこ税'!D14+'(5)鉱産税'!D14+'(6)特土地'!D14</f>
        <v>673461</v>
      </c>
      <c r="E14" s="94">
        <f t="shared" si="2"/>
        <v>5138264</v>
      </c>
      <c r="F14" s="92">
        <f>'(1)市町村民税'!F14+'(2)固定資産税'!F14+'(3)軽自動車'!F14+'(4)たばこ税'!F14+'(5)鉱産税'!F14+'(6)特土地'!F14</f>
        <v>4213944</v>
      </c>
      <c r="G14" s="93">
        <f>'(1)市町村民税'!G14+'(2)固定資産税'!G14+'(3)軽自動車'!G14+'(4)たばこ税'!G14+'(5)鉱産税'!G14+'(6)特土地'!G14</f>
        <v>190614</v>
      </c>
      <c r="H14" s="94">
        <f>SUM(F14:G14)</f>
        <v>4404558</v>
      </c>
      <c r="I14" s="111">
        <f t="shared" si="3"/>
        <v>94.38140943732569</v>
      </c>
      <c r="J14" s="204">
        <f t="shared" si="1"/>
        <v>28.30364341810439</v>
      </c>
      <c r="K14" s="112">
        <f t="shared" si="1"/>
        <v>85.7207414800018</v>
      </c>
    </row>
    <row r="15" spans="1:11" ht="13.5">
      <c r="A15" s="5"/>
      <c r="B15" s="77" t="str">
        <f>+'帳票61_06(1)'!B14</f>
        <v>南城市</v>
      </c>
      <c r="C15" s="95">
        <f>'(1)市町村民税'!C15+'(2)固定資産税'!C15+'(3)軽自動車'!C15+'(4)たばこ税'!C15+'(5)鉱産税'!C15+'(6)特土地'!C15</f>
        <v>2581581</v>
      </c>
      <c r="D15" s="96">
        <f>'(1)市町村民税'!D15+'(2)固定資産税'!D15+'(3)軽自動車'!D15+'(4)たばこ税'!D15+'(5)鉱産税'!D15+'(6)特土地'!D15</f>
        <v>314949</v>
      </c>
      <c r="E15" s="97">
        <f t="shared" si="2"/>
        <v>2896530</v>
      </c>
      <c r="F15" s="95">
        <f>'(1)市町村民税'!F15+'(2)固定資産税'!F15+'(3)軽自動車'!F15+'(4)たばこ税'!F15+'(5)鉱産税'!F15+'(6)特土地'!F15</f>
        <v>2485702</v>
      </c>
      <c r="G15" s="96">
        <f>'(1)市町村民税'!G15+'(2)固定資産税'!G15+'(3)軽自動車'!G15+'(4)たばこ税'!G15+'(5)鉱産税'!G15+'(6)特土地'!G15</f>
        <v>74302</v>
      </c>
      <c r="H15" s="97">
        <f t="shared" si="0"/>
        <v>2560004</v>
      </c>
      <c r="I15" s="113">
        <f t="shared" si="3"/>
        <v>96.28603557277498</v>
      </c>
      <c r="J15" s="207">
        <f t="shared" si="1"/>
        <v>23.591756125594937</v>
      </c>
      <c r="K15" s="114">
        <f t="shared" si="1"/>
        <v>88.38175333934052</v>
      </c>
    </row>
    <row r="16" spans="1:11" ht="13.5">
      <c r="A16" s="5"/>
      <c r="B16" s="78" t="str">
        <f>+'帳票61_06(1)'!B15</f>
        <v>国頭村</v>
      </c>
      <c r="C16" s="86">
        <f>'(1)市町村民税'!C16+'(2)固定資産税'!C16+'(3)軽自動車'!C16+'(4)たばこ税'!C16+'(5)鉱産税'!C16+'(6)特土地'!C16</f>
        <v>645983</v>
      </c>
      <c r="D16" s="87">
        <f>'(1)市町村民税'!D16+'(2)固定資産税'!D16+'(3)軽自動車'!D16+'(4)たばこ税'!D16+'(5)鉱産税'!D16+'(6)特土地'!D16</f>
        <v>61871</v>
      </c>
      <c r="E16" s="88">
        <f t="shared" si="2"/>
        <v>707854</v>
      </c>
      <c r="F16" s="86">
        <f>'(1)市町村民税'!F16+'(2)固定資産税'!F16+'(3)軽自動車'!F16+'(4)たばこ税'!F16+'(5)鉱産税'!F16+'(6)特土地'!F16</f>
        <v>626394</v>
      </c>
      <c r="G16" s="87">
        <f>'(1)市町村民税'!G16+'(2)固定資産税'!G16+'(3)軽自動車'!G16+'(4)たばこ税'!G16+'(5)鉱産税'!G16+'(6)特土地'!G16</f>
        <v>9502</v>
      </c>
      <c r="H16" s="88">
        <f t="shared" si="0"/>
        <v>635896</v>
      </c>
      <c r="I16" s="107">
        <f t="shared" si="3"/>
        <v>96.96756725796189</v>
      </c>
      <c r="J16" s="210">
        <f t="shared" si="1"/>
        <v>15.357760501688997</v>
      </c>
      <c r="K16" s="108">
        <f t="shared" si="1"/>
        <v>89.83434437044927</v>
      </c>
    </row>
    <row r="17" spans="1:11" ht="13.5">
      <c r="A17" s="5"/>
      <c r="B17" s="75" t="str">
        <f>+'帳票61_06(1)'!B16</f>
        <v>大宜味村</v>
      </c>
      <c r="C17" s="89">
        <f>'(1)市町村民税'!C17+'(2)固定資産税'!C17+'(3)軽自動車'!C17+'(4)たばこ税'!C17+'(5)鉱産税'!C17+'(6)特土地'!C17</f>
        <v>187343</v>
      </c>
      <c r="D17" s="90">
        <f>'(1)市町村民税'!D17+'(2)固定資産税'!D17+'(3)軽自動車'!D17+'(4)たばこ税'!D17+'(5)鉱産税'!D17+'(6)特土地'!D17</f>
        <v>29624</v>
      </c>
      <c r="E17" s="91">
        <f t="shared" si="2"/>
        <v>216967</v>
      </c>
      <c r="F17" s="89">
        <f>'(1)市町村民税'!F17+'(2)固定資産税'!F17+'(3)軽自動車'!F17+'(4)たばこ税'!F17+'(5)鉱産税'!F17+'(6)特土地'!F17</f>
        <v>181028</v>
      </c>
      <c r="G17" s="90">
        <f>'(1)市町村民税'!G17+'(2)固定資産税'!G17+'(3)軽自動車'!G17+'(4)たばこ税'!G17+'(5)鉱産税'!G17+'(6)特土地'!G17</f>
        <v>8797</v>
      </c>
      <c r="H17" s="91">
        <f t="shared" si="0"/>
        <v>189825</v>
      </c>
      <c r="I17" s="109">
        <f t="shared" si="3"/>
        <v>96.62917749795828</v>
      </c>
      <c r="J17" s="155">
        <f t="shared" si="1"/>
        <v>29.695517148258173</v>
      </c>
      <c r="K17" s="110">
        <f t="shared" si="1"/>
        <v>87.49026349629206</v>
      </c>
    </row>
    <row r="18" spans="1:11" ht="13.5">
      <c r="A18" s="5"/>
      <c r="B18" s="75" t="str">
        <f>+'帳票61_06(1)'!B17</f>
        <v>東村</v>
      </c>
      <c r="C18" s="89">
        <f>'(1)市町村民税'!C18+'(2)固定資産税'!C18+'(3)軽自動車'!C18+'(4)たばこ税'!C18+'(5)鉱産税'!C18+'(6)特土地'!C18</f>
        <v>233303</v>
      </c>
      <c r="D18" s="90">
        <f>'(1)市町村民税'!D18+'(2)固定資産税'!D18+'(3)軽自動車'!D18+'(4)たばこ税'!D18+'(5)鉱産税'!D18+'(6)特土地'!D18</f>
        <v>15580</v>
      </c>
      <c r="E18" s="91">
        <f t="shared" si="2"/>
        <v>248883</v>
      </c>
      <c r="F18" s="89">
        <f>'(1)市町村民税'!F18+'(2)固定資産税'!F18+'(3)軽自動車'!F18+'(4)たばこ税'!F18+'(5)鉱産税'!F18+'(6)特土地'!F18</f>
        <v>228488</v>
      </c>
      <c r="G18" s="90">
        <f>'(1)市町村民税'!G18+'(2)固定資産税'!G18+'(3)軽自動車'!G18+'(4)たばこ税'!G18+'(5)鉱産税'!G18+'(6)特土地'!G18</f>
        <v>2019</v>
      </c>
      <c r="H18" s="91">
        <f t="shared" si="0"/>
        <v>230507</v>
      </c>
      <c r="I18" s="109">
        <f t="shared" si="3"/>
        <v>97.93616027226396</v>
      </c>
      <c r="J18" s="155">
        <f t="shared" si="1"/>
        <v>12.958921694480102</v>
      </c>
      <c r="K18" s="110">
        <f t="shared" si="1"/>
        <v>92.61661101802855</v>
      </c>
    </row>
    <row r="19" spans="1:11" ht="13.5">
      <c r="A19" s="5"/>
      <c r="B19" s="76" t="str">
        <f>+'帳票61_06(1)'!B18</f>
        <v>今帰仁村</v>
      </c>
      <c r="C19" s="92">
        <f>'(1)市町村民税'!C19+'(2)固定資産税'!C19+'(3)軽自動車'!C19+'(4)たばこ税'!C19+'(5)鉱産税'!C19+'(6)特土地'!C19</f>
        <v>525981</v>
      </c>
      <c r="D19" s="93">
        <f>'(1)市町村民税'!D19+'(2)固定資産税'!D19+'(3)軽自動車'!D19+'(4)たばこ税'!D19+'(5)鉱産税'!D19+'(6)特土地'!D19</f>
        <v>66269</v>
      </c>
      <c r="E19" s="94">
        <f t="shared" si="2"/>
        <v>592250</v>
      </c>
      <c r="F19" s="92">
        <f>'(1)市町村民税'!F19+'(2)固定資産税'!F19+'(3)軽自動車'!F19+'(4)たばこ税'!F19+'(5)鉱産税'!F19+'(6)特土地'!F19</f>
        <v>503035</v>
      </c>
      <c r="G19" s="93">
        <f>'(1)市町村民税'!G19+'(2)固定資産税'!G19+'(3)軽自動車'!G19+'(4)たばこ税'!G19+'(5)鉱産税'!G19+'(6)特土地'!G19</f>
        <v>9512</v>
      </c>
      <c r="H19" s="94">
        <f t="shared" si="0"/>
        <v>512547</v>
      </c>
      <c r="I19" s="111">
        <f t="shared" si="3"/>
        <v>95.63748500421117</v>
      </c>
      <c r="J19" s="204">
        <f t="shared" si="1"/>
        <v>14.353619339359277</v>
      </c>
      <c r="K19" s="112">
        <f t="shared" si="1"/>
        <v>86.54233853946813</v>
      </c>
    </row>
    <row r="20" spans="1:11" ht="13.5">
      <c r="A20" s="5"/>
      <c r="B20" s="77" t="str">
        <f>+'帳票61_06(1)'!B19</f>
        <v>本部町</v>
      </c>
      <c r="C20" s="95">
        <f>'(1)市町村民税'!C20+'(2)固定資産税'!C20+'(3)軽自動車'!C20+'(4)たばこ税'!C20+'(5)鉱産税'!C20+'(6)特土地'!C20</f>
        <v>875182</v>
      </c>
      <c r="D20" s="96">
        <f>'(1)市町村民税'!D20+'(2)固定資産税'!D20+'(3)軽自動車'!D20+'(4)たばこ税'!D20+'(5)鉱産税'!D20+'(6)特土地'!D20</f>
        <v>190926</v>
      </c>
      <c r="E20" s="97">
        <f t="shared" si="2"/>
        <v>1066108</v>
      </c>
      <c r="F20" s="95">
        <f>'(1)市町村民税'!F20+'(2)固定資産税'!F20+'(3)軽自動車'!F20+'(4)たばこ税'!F20+'(5)鉱産税'!F20+'(6)特土地'!F20</f>
        <v>831032</v>
      </c>
      <c r="G20" s="96">
        <f>'(1)市町村民税'!G20+'(2)固定資産税'!G20+'(3)軽自動車'!G20+'(4)たばこ税'!G20+'(5)鉱産税'!G20+'(6)特土地'!G20</f>
        <v>27448</v>
      </c>
      <c r="H20" s="97">
        <f t="shared" si="0"/>
        <v>858480</v>
      </c>
      <c r="I20" s="113">
        <f t="shared" si="3"/>
        <v>94.95533500460476</v>
      </c>
      <c r="J20" s="207">
        <f t="shared" si="1"/>
        <v>14.376250484480899</v>
      </c>
      <c r="K20" s="114">
        <f t="shared" si="1"/>
        <v>80.52467479842568</v>
      </c>
    </row>
    <row r="21" spans="1:11" ht="13.5">
      <c r="A21" s="5"/>
      <c r="B21" s="75" t="str">
        <f>+'帳票61_06(1)'!B20</f>
        <v>恩納村</v>
      </c>
      <c r="C21" s="89">
        <f>'(1)市町村民税'!C21+'(2)固定資産税'!C21+'(3)軽自動車'!C21+'(4)たばこ税'!C21+'(5)鉱産税'!C21+'(6)特土地'!C21</f>
        <v>1254886</v>
      </c>
      <c r="D21" s="90">
        <f>'(1)市町村民税'!D21+'(2)固定資産税'!D21+'(3)軽自動車'!D21+'(4)たばこ税'!D21+'(5)鉱産税'!D21+'(6)特土地'!D21</f>
        <v>133806</v>
      </c>
      <c r="E21" s="91">
        <f t="shared" si="2"/>
        <v>1388692</v>
      </c>
      <c r="F21" s="89">
        <f>'(1)市町村民税'!F21+'(2)固定資産税'!F21+'(3)軽自動車'!F21+'(4)たばこ税'!F21+'(5)鉱産税'!F21+'(6)特土地'!F21</f>
        <v>1216709</v>
      </c>
      <c r="G21" s="90">
        <f>'(1)市町村民税'!G21+'(2)固定資産税'!G21+'(3)軽自動車'!G21+'(4)たばこ税'!G21+'(5)鉱産税'!G21+'(6)特土地'!G21</f>
        <v>52825</v>
      </c>
      <c r="H21" s="91">
        <f t="shared" si="0"/>
        <v>1269534</v>
      </c>
      <c r="I21" s="109">
        <f t="shared" si="3"/>
        <v>96.95773161864902</v>
      </c>
      <c r="J21" s="155">
        <f t="shared" si="1"/>
        <v>39.47879766228719</v>
      </c>
      <c r="K21" s="110">
        <f t="shared" si="1"/>
        <v>91.41940761522353</v>
      </c>
    </row>
    <row r="22" spans="1:11" ht="13.5">
      <c r="A22" s="5"/>
      <c r="B22" s="75" t="str">
        <f>+'帳票61_06(1)'!B21</f>
        <v>宜野座村</v>
      </c>
      <c r="C22" s="89">
        <f>'(1)市町村民税'!C22+'(2)固定資産税'!C22+'(3)軽自動車'!C22+'(4)たばこ税'!C22+'(5)鉱産税'!C22+'(6)特土地'!C22</f>
        <v>553542</v>
      </c>
      <c r="D22" s="90">
        <f>'(1)市町村民税'!D22+'(2)固定資産税'!D22+'(3)軽自動車'!D22+'(4)たばこ税'!D22+'(5)鉱産税'!D22+'(6)特土地'!D22</f>
        <v>50749</v>
      </c>
      <c r="E22" s="91">
        <f t="shared" si="2"/>
        <v>604291</v>
      </c>
      <c r="F22" s="89">
        <f>'(1)市町村民税'!F22+'(2)固定資産税'!F22+'(3)軽自動車'!F22+'(4)たばこ税'!F22+'(5)鉱産税'!F22+'(6)特土地'!F22</f>
        <v>539087</v>
      </c>
      <c r="G22" s="90">
        <f>'(1)市町村民税'!G22+'(2)固定資産税'!G22+'(3)軽自動車'!G22+'(4)たばこ税'!G22+'(5)鉱産税'!G22+'(6)特土地'!G22</f>
        <v>21696</v>
      </c>
      <c r="H22" s="91">
        <f t="shared" si="0"/>
        <v>560783</v>
      </c>
      <c r="I22" s="109">
        <f t="shared" si="3"/>
        <v>97.38863537003516</v>
      </c>
      <c r="J22" s="155">
        <f t="shared" si="1"/>
        <v>42.751581311947035</v>
      </c>
      <c r="K22" s="110">
        <f t="shared" si="1"/>
        <v>92.80015753999315</v>
      </c>
    </row>
    <row r="23" spans="1:11" ht="13.5">
      <c r="A23" s="5"/>
      <c r="B23" s="75" t="str">
        <f>+'帳票61_06(1)'!B22</f>
        <v>金武町</v>
      </c>
      <c r="C23" s="89">
        <f>'(1)市町村民税'!C23+'(2)固定資産税'!C23+'(3)軽自動車'!C23+'(4)たばこ税'!C23+'(5)鉱産税'!C23+'(6)特土地'!C23</f>
        <v>1169506</v>
      </c>
      <c r="D23" s="90">
        <f>'(1)市町村民税'!D23+'(2)固定資産税'!D23+'(3)軽自動車'!D23+'(4)たばこ税'!D23+'(5)鉱産税'!D23+'(6)特土地'!D23</f>
        <v>234122</v>
      </c>
      <c r="E23" s="91">
        <f t="shared" si="2"/>
        <v>1403628</v>
      </c>
      <c r="F23" s="89">
        <f>'(1)市町村民税'!F23+'(2)固定資産税'!F23+'(3)軽自動車'!F23+'(4)たばこ税'!F23+'(5)鉱産税'!F23+'(6)特土地'!F23</f>
        <v>1124572</v>
      </c>
      <c r="G23" s="90">
        <f>'(1)市町村民税'!G23+'(2)固定資産税'!G23+'(3)軽自動車'!G23+'(4)たばこ税'!G23+'(5)鉱産税'!G23+'(6)特土地'!G23</f>
        <v>67083</v>
      </c>
      <c r="H23" s="91">
        <f t="shared" si="0"/>
        <v>1191655</v>
      </c>
      <c r="I23" s="109">
        <f t="shared" si="3"/>
        <v>96.15786494468604</v>
      </c>
      <c r="J23" s="155">
        <f t="shared" si="1"/>
        <v>28.653009969161374</v>
      </c>
      <c r="K23" s="110">
        <f t="shared" si="1"/>
        <v>84.8982066473453</v>
      </c>
    </row>
    <row r="24" spans="1:11" ht="13.5">
      <c r="A24" s="5"/>
      <c r="B24" s="76" t="str">
        <f>+'帳票61_06(1)'!B23</f>
        <v>伊江村</v>
      </c>
      <c r="C24" s="92">
        <f>'(1)市町村民税'!C24+'(2)固定資産税'!C24+'(3)軽自動車'!C24+'(4)たばこ税'!C24+'(5)鉱産税'!C24+'(6)特土地'!C24</f>
        <v>292636</v>
      </c>
      <c r="D24" s="93">
        <f>'(1)市町村民税'!D24+'(2)固定資産税'!D24+'(3)軽自動車'!D24+'(4)たばこ税'!D24+'(5)鉱産税'!D24+'(6)特土地'!D24</f>
        <v>24111</v>
      </c>
      <c r="E24" s="94">
        <f t="shared" si="2"/>
        <v>316747</v>
      </c>
      <c r="F24" s="92">
        <f>'(1)市町村民税'!F24+'(2)固定資産税'!F24+'(3)軽自動車'!F24+'(4)たばこ税'!F24+'(5)鉱産税'!F24+'(6)特土地'!F24</f>
        <v>286844</v>
      </c>
      <c r="G24" s="93">
        <f>'(1)市町村民税'!G24+'(2)固定資産税'!G24+'(3)軽自動車'!G24+'(4)たばこ税'!G24+'(5)鉱産税'!G24+'(6)特土地'!G24</f>
        <v>2867</v>
      </c>
      <c r="H24" s="94">
        <f t="shared" si="0"/>
        <v>289711</v>
      </c>
      <c r="I24" s="111">
        <f t="shared" si="3"/>
        <v>98.02074932680873</v>
      </c>
      <c r="J24" s="204">
        <f t="shared" si="1"/>
        <v>11.890838206627679</v>
      </c>
      <c r="K24" s="112">
        <f t="shared" si="1"/>
        <v>91.46448111584324</v>
      </c>
    </row>
    <row r="25" spans="1:11" ht="13.5">
      <c r="A25" s="5"/>
      <c r="B25" s="77" t="str">
        <f>+'帳票61_06(1)'!B24</f>
        <v>読谷村</v>
      </c>
      <c r="C25" s="95">
        <f>'(1)市町村民税'!C25+'(2)固定資産税'!C25+'(3)軽自動車'!C25+'(4)たばこ税'!C25+'(5)鉱産税'!C25+'(6)特土地'!C25</f>
        <v>3108592</v>
      </c>
      <c r="D25" s="96">
        <f>'(1)市町村民税'!D25+'(2)固定資産税'!D25+'(3)軽自動車'!D25+'(4)たばこ税'!D25+'(5)鉱産税'!D25+'(6)特土地'!D25</f>
        <v>366809</v>
      </c>
      <c r="E25" s="97">
        <f t="shared" si="2"/>
        <v>3475401</v>
      </c>
      <c r="F25" s="95">
        <f>'(1)市町村民税'!F25+'(2)固定資産税'!F25+'(3)軽自動車'!F25+'(4)たばこ税'!F25+'(5)鉱産税'!F25+'(6)特土地'!F25</f>
        <v>2966249</v>
      </c>
      <c r="G25" s="96">
        <f>'(1)市町村民税'!G25+'(2)固定資産税'!G25+'(3)軽自動車'!G25+'(4)たばこ税'!G25+'(5)鉱産税'!G25+'(6)特土地'!G25</f>
        <v>93817</v>
      </c>
      <c r="H25" s="97">
        <f t="shared" si="0"/>
        <v>3060066</v>
      </c>
      <c r="I25" s="113">
        <f t="shared" si="3"/>
        <v>95.42098158909242</v>
      </c>
      <c r="J25" s="207">
        <f t="shared" si="1"/>
        <v>25.576526203010285</v>
      </c>
      <c r="K25" s="114">
        <f t="shared" si="1"/>
        <v>88.04929272909803</v>
      </c>
    </row>
    <row r="26" spans="1:11" ht="13.5">
      <c r="A26" s="5"/>
      <c r="B26" s="75" t="str">
        <f>+'帳票61_06(1)'!B25</f>
        <v>嘉手納町</v>
      </c>
      <c r="C26" s="89">
        <f>'(1)市町村民税'!C26+'(2)固定資産税'!C26+'(3)軽自動車'!C26+'(4)たばこ税'!C26+'(5)鉱産税'!C26+'(6)特土地'!C26</f>
        <v>1751150</v>
      </c>
      <c r="D26" s="90">
        <f>'(1)市町村民税'!D26+'(2)固定資産税'!D26+'(3)軽自動車'!D26+'(4)たばこ税'!D26+'(5)鉱産税'!D26+'(6)特土地'!D26</f>
        <v>162653</v>
      </c>
      <c r="E26" s="91">
        <f t="shared" si="2"/>
        <v>1913803</v>
      </c>
      <c r="F26" s="89">
        <f>'(1)市町村民税'!F26+'(2)固定資産税'!F26+'(3)軽自動車'!F26+'(4)たばこ税'!F26+'(5)鉱産税'!F26+'(6)特土地'!F26</f>
        <v>1694321</v>
      </c>
      <c r="G26" s="90">
        <f>'(1)市町村民税'!G26+'(2)固定資産税'!G26+'(3)軽自動車'!G26+'(4)たばこ税'!G26+'(5)鉱産税'!G26+'(6)特土地'!G26</f>
        <v>46532</v>
      </c>
      <c r="H26" s="91">
        <f t="shared" si="0"/>
        <v>1740853</v>
      </c>
      <c r="I26" s="109">
        <f t="shared" si="3"/>
        <v>96.754761156954</v>
      </c>
      <c r="J26" s="155">
        <f t="shared" si="1"/>
        <v>28.60814125776961</v>
      </c>
      <c r="K26" s="110">
        <f t="shared" si="1"/>
        <v>90.96301970474495</v>
      </c>
    </row>
    <row r="27" spans="1:11" ht="13.5">
      <c r="A27" s="5"/>
      <c r="B27" s="75" t="str">
        <f>+'帳票61_06(1)'!B26</f>
        <v>北谷町</v>
      </c>
      <c r="C27" s="89">
        <f>'(1)市町村民税'!C27+'(2)固定資産税'!C27+'(3)軽自動車'!C27+'(4)たばこ税'!C27+'(5)鉱産税'!C27+'(6)特土地'!C27</f>
        <v>3631616</v>
      </c>
      <c r="D27" s="90">
        <f>'(1)市町村民税'!D27+'(2)固定資産税'!D27+'(3)軽自動車'!D27+'(4)たばこ税'!D27+'(5)鉱産税'!D27+'(6)特土地'!D27</f>
        <v>423986</v>
      </c>
      <c r="E27" s="91">
        <f t="shared" si="2"/>
        <v>4055602</v>
      </c>
      <c r="F27" s="89">
        <f>'(1)市町村民税'!F27+'(2)固定資産税'!F27+'(3)軽自動車'!F27+'(4)たばこ税'!F27+'(5)鉱産税'!F27+'(6)特土地'!F27</f>
        <v>3490811</v>
      </c>
      <c r="G27" s="90">
        <f>'(1)市町村民税'!G27+'(2)固定資産税'!G27+'(3)軽自動車'!G27+'(4)たばこ税'!G27+'(5)鉱産税'!G27+'(6)特土地'!G27</f>
        <v>109792</v>
      </c>
      <c r="H27" s="91">
        <f t="shared" si="0"/>
        <v>3600603</v>
      </c>
      <c r="I27" s="109">
        <f t="shared" si="3"/>
        <v>96.1228004282391</v>
      </c>
      <c r="J27" s="155">
        <f t="shared" si="1"/>
        <v>25.895194652653625</v>
      </c>
      <c r="K27" s="110">
        <f t="shared" si="1"/>
        <v>88.78097505623086</v>
      </c>
    </row>
    <row r="28" spans="1:11" ht="13.5">
      <c r="A28" s="5"/>
      <c r="B28" s="75" t="str">
        <f>+'帳票61_06(1)'!B27</f>
        <v>北中城村</v>
      </c>
      <c r="C28" s="89">
        <f>'(1)市町村民税'!C28+'(2)固定資産税'!C28+'(3)軽自動車'!C28+'(4)たばこ税'!C28+'(5)鉱産税'!C28+'(6)特土地'!C28</f>
        <v>1595089</v>
      </c>
      <c r="D28" s="90">
        <f>'(1)市町村民税'!D28+'(2)固定資産税'!D28+'(3)軽自動車'!D28+'(4)たばこ税'!D28+'(5)鉱産税'!D28+'(6)特土地'!D28</f>
        <v>221153</v>
      </c>
      <c r="E28" s="91">
        <f t="shared" si="2"/>
        <v>1816242</v>
      </c>
      <c r="F28" s="89">
        <f>'(1)市町村民税'!F28+'(2)固定資産税'!F28+'(3)軽自動車'!F28+'(4)たばこ税'!F28+'(5)鉱産税'!F28+'(6)特土地'!F28</f>
        <v>1535354</v>
      </c>
      <c r="G28" s="90">
        <f>'(1)市町村民税'!G28+'(2)固定資産税'!G28+'(3)軽自動車'!G28+'(4)たばこ税'!G28+'(5)鉱産税'!G28+'(6)特土地'!G28</f>
        <v>47837</v>
      </c>
      <c r="H28" s="91">
        <f t="shared" si="0"/>
        <v>1583191</v>
      </c>
      <c r="I28" s="109">
        <f t="shared" si="3"/>
        <v>96.2550678990326</v>
      </c>
      <c r="J28" s="155">
        <f t="shared" si="1"/>
        <v>21.630726239300394</v>
      </c>
      <c r="K28" s="110">
        <f t="shared" si="1"/>
        <v>87.1685050780678</v>
      </c>
    </row>
    <row r="29" spans="1:11" ht="13.5">
      <c r="A29" s="5"/>
      <c r="B29" s="76" t="str">
        <f>+'帳票61_06(1)'!B28</f>
        <v>中城村</v>
      </c>
      <c r="C29" s="92">
        <f>'(1)市町村民税'!C29+'(2)固定資産税'!C29+'(3)軽自動車'!C29+'(4)たばこ税'!C29+'(5)鉱産税'!C29+'(6)特土地'!C29</f>
        <v>1432409</v>
      </c>
      <c r="D29" s="93">
        <f>'(1)市町村民税'!D29+'(2)固定資産税'!D29+'(3)軽自動車'!D29+'(4)たばこ税'!D29+'(5)鉱産税'!D29+'(6)特土地'!D29</f>
        <v>176825</v>
      </c>
      <c r="E29" s="94">
        <f t="shared" si="2"/>
        <v>1609234</v>
      </c>
      <c r="F29" s="92">
        <f>'(1)市町村民税'!F29+'(2)固定資産税'!F29+'(3)軽自動車'!F29+'(4)たばこ税'!F29+'(5)鉱産税'!F29+'(6)特土地'!F29</f>
        <v>1380182</v>
      </c>
      <c r="G29" s="93">
        <f>'(1)市町村民税'!G29+'(2)固定資産税'!G29+'(3)軽自動車'!G29+'(4)たばこ税'!G29+'(5)鉱産税'!G29+'(6)特土地'!G29</f>
        <v>46386</v>
      </c>
      <c r="H29" s="94">
        <f t="shared" si="0"/>
        <v>1426568</v>
      </c>
      <c r="I29" s="111">
        <f t="shared" si="3"/>
        <v>96.35390450632467</v>
      </c>
      <c r="J29" s="204">
        <f t="shared" si="1"/>
        <v>26.23271596210943</v>
      </c>
      <c r="K29" s="112">
        <f t="shared" si="1"/>
        <v>88.64888512174115</v>
      </c>
    </row>
    <row r="30" spans="1:11" ht="13.5">
      <c r="A30" s="5"/>
      <c r="B30" s="77" t="str">
        <f>+'帳票61_06(1)'!B29</f>
        <v>西原町</v>
      </c>
      <c r="C30" s="95">
        <f>'(1)市町村民税'!C30+'(2)固定資産税'!C30+'(3)軽自動車'!C30+'(4)たばこ税'!C30+'(5)鉱産税'!C30+'(6)特土地'!C30</f>
        <v>3174195</v>
      </c>
      <c r="D30" s="96">
        <f>'(1)市町村民税'!D30+'(2)固定資産税'!D30+'(3)軽自動車'!D30+'(4)たばこ税'!D30+'(5)鉱産税'!D30+'(6)特土地'!D30</f>
        <v>270116</v>
      </c>
      <c r="E30" s="97">
        <f t="shared" si="2"/>
        <v>3444311</v>
      </c>
      <c r="F30" s="95">
        <f>'(1)市町村民税'!F30+'(2)固定資産税'!F30+'(3)軽自動車'!F30+'(4)たばこ税'!F30+'(5)鉱産税'!F30+'(6)特土地'!F30</f>
        <v>3091621</v>
      </c>
      <c r="G30" s="96">
        <f>'(1)市町村民税'!G30+'(2)固定資産税'!G30+'(3)軽自動車'!G30+'(4)たばこ税'!G30+'(5)鉱産税'!G30+'(6)特土地'!G30</f>
        <v>87328</v>
      </c>
      <c r="H30" s="97">
        <f t="shared" si="0"/>
        <v>3178949</v>
      </c>
      <c r="I30" s="113">
        <f t="shared" si="3"/>
        <v>97.39858452300506</v>
      </c>
      <c r="J30" s="207">
        <f t="shared" si="1"/>
        <v>32.329813857750004</v>
      </c>
      <c r="K30" s="114">
        <f t="shared" si="1"/>
        <v>92.29564345379961</v>
      </c>
    </row>
    <row r="31" spans="1:11" ht="13.5">
      <c r="A31" s="5"/>
      <c r="B31" s="75" t="str">
        <f>+'帳票61_06(1)'!B30</f>
        <v>与那原町</v>
      </c>
      <c r="C31" s="89">
        <f>'(1)市町村民税'!C31+'(2)固定資産税'!C31+'(3)軽自動車'!C31+'(4)たばこ税'!C31+'(5)鉱産税'!C31+'(6)特土地'!C31</f>
        <v>1159421</v>
      </c>
      <c r="D31" s="90">
        <f>'(1)市町村民税'!D31+'(2)固定資産税'!D31+'(3)軽自動車'!D31+'(4)たばこ税'!D31+'(5)鉱産税'!D31+'(6)特土地'!D31</f>
        <v>117595</v>
      </c>
      <c r="E31" s="91">
        <f t="shared" si="2"/>
        <v>1277016</v>
      </c>
      <c r="F31" s="89">
        <f>'(1)市町村民税'!F31+'(2)固定資産税'!F31+'(3)軽自動車'!F31+'(4)たばこ税'!F31+'(5)鉱産税'!F31+'(6)特土地'!F31</f>
        <v>1131485</v>
      </c>
      <c r="G31" s="90">
        <f>'(1)市町村民税'!G31+'(2)固定資産税'!G31+'(3)軽自動車'!G31+'(4)たばこ税'!G31+'(5)鉱産税'!G31+'(6)特土地'!G31</f>
        <v>42606</v>
      </c>
      <c r="H31" s="91">
        <f t="shared" si="0"/>
        <v>1174091</v>
      </c>
      <c r="I31" s="109">
        <f t="shared" si="3"/>
        <v>97.59052147580559</v>
      </c>
      <c r="J31" s="155">
        <f t="shared" si="1"/>
        <v>36.23113227603215</v>
      </c>
      <c r="K31" s="110">
        <f t="shared" si="1"/>
        <v>91.94019495448765</v>
      </c>
    </row>
    <row r="32" spans="1:11" ht="13.5">
      <c r="A32" s="5"/>
      <c r="B32" s="75" t="str">
        <f>+'帳票61_06(1)'!B31</f>
        <v>南風原町</v>
      </c>
      <c r="C32" s="89">
        <f>'(1)市町村民税'!C32+'(2)固定資産税'!C32+'(3)軽自動車'!C32+'(4)たばこ税'!C32+'(5)鉱産税'!C32+'(6)特土地'!C32</f>
        <v>3190848</v>
      </c>
      <c r="D32" s="90">
        <f>'(1)市町村民税'!D32+'(2)固定資産税'!D32+'(3)軽自動車'!D32+'(4)たばこ税'!D32+'(5)鉱産税'!D32+'(6)特土地'!D32</f>
        <v>234515</v>
      </c>
      <c r="E32" s="91">
        <f t="shared" si="2"/>
        <v>3425363</v>
      </c>
      <c r="F32" s="89">
        <f>'(1)市町村民税'!F32+'(2)固定資産税'!F32+'(3)軽自動車'!F32+'(4)たばこ税'!F32+'(5)鉱産税'!F32+'(6)特土地'!F32</f>
        <v>3122805</v>
      </c>
      <c r="G32" s="90">
        <f>'(1)市町村民税'!G32+'(2)固定資産税'!G32+'(3)軽自動車'!G32+'(4)たばこ税'!G32+'(5)鉱産税'!G32+'(6)特土地'!G32</f>
        <v>75569</v>
      </c>
      <c r="H32" s="91">
        <f t="shared" si="0"/>
        <v>3198374</v>
      </c>
      <c r="I32" s="109">
        <f t="shared" si="3"/>
        <v>97.86755746434804</v>
      </c>
      <c r="J32" s="155">
        <f t="shared" si="1"/>
        <v>32.22352514764514</v>
      </c>
      <c r="K32" s="110">
        <f t="shared" si="1"/>
        <v>93.37328627652019</v>
      </c>
    </row>
    <row r="33" spans="1:11" ht="13.5">
      <c r="A33" s="5"/>
      <c r="B33" s="75" t="str">
        <f>+'帳票61_06(1)'!B32</f>
        <v>渡嘉敷村</v>
      </c>
      <c r="C33" s="89">
        <f>'(1)市町村民税'!C33+'(2)固定資産税'!C33+'(3)軽自動車'!C33+'(4)たばこ税'!C33+'(5)鉱産税'!C33+'(6)特土地'!C33</f>
        <v>58576</v>
      </c>
      <c r="D33" s="90">
        <f>'(1)市町村民税'!D33+'(2)固定資産税'!D33+'(3)軽自動車'!D33+'(4)たばこ税'!D33+'(5)鉱産税'!D33+'(6)特土地'!D33</f>
        <v>2175</v>
      </c>
      <c r="E33" s="91">
        <f t="shared" si="2"/>
        <v>60751</v>
      </c>
      <c r="F33" s="89">
        <f>'(1)市町村民税'!F33+'(2)固定資産税'!F33+'(3)軽自動車'!F33+'(4)たばこ税'!F33+'(5)鉱産税'!F33+'(6)特土地'!F33</f>
        <v>57901</v>
      </c>
      <c r="G33" s="90">
        <f>'(1)市町村民税'!G33+'(2)固定資産税'!G33+'(3)軽自動車'!G33+'(4)たばこ税'!G33+'(5)鉱産税'!G33+'(6)特土地'!G33</f>
        <v>684</v>
      </c>
      <c r="H33" s="91">
        <f t="shared" si="0"/>
        <v>58585</v>
      </c>
      <c r="I33" s="109">
        <f t="shared" si="3"/>
        <v>98.84765091505054</v>
      </c>
      <c r="J33" s="155">
        <f t="shared" si="1"/>
        <v>31.448275862068964</v>
      </c>
      <c r="K33" s="110">
        <f t="shared" si="1"/>
        <v>96.4346265905088</v>
      </c>
    </row>
    <row r="34" spans="1:11" ht="13.5">
      <c r="A34" s="5"/>
      <c r="B34" s="76" t="str">
        <f>+'帳票61_06(1)'!B33</f>
        <v>座間味村</v>
      </c>
      <c r="C34" s="92">
        <f>'(1)市町村民税'!C34+'(2)固定資産税'!C34+'(3)軽自動車'!C34+'(4)たばこ税'!C34+'(5)鉱産税'!C34+'(6)特土地'!C34</f>
        <v>75266</v>
      </c>
      <c r="D34" s="93">
        <f>'(1)市町村民税'!D34+'(2)固定資産税'!D34+'(3)軽自動車'!D34+'(4)たばこ税'!D34+'(5)鉱産税'!D34+'(6)特土地'!D34</f>
        <v>16226</v>
      </c>
      <c r="E34" s="94">
        <f t="shared" si="2"/>
        <v>91492</v>
      </c>
      <c r="F34" s="92">
        <f>'(1)市町村民税'!F34+'(2)固定資産税'!F34+'(3)軽自動車'!F34+'(4)たばこ税'!F34+'(5)鉱産税'!F34+'(6)特土地'!F34</f>
        <v>69307</v>
      </c>
      <c r="G34" s="93">
        <f>'(1)市町村民税'!G34+'(2)固定資産税'!G34+'(3)軽自動車'!G34+'(4)たばこ税'!G34+'(5)鉱産税'!G34+'(6)特土地'!G34</f>
        <v>6733</v>
      </c>
      <c r="H34" s="94">
        <f t="shared" si="0"/>
        <v>76040</v>
      </c>
      <c r="I34" s="111">
        <f t="shared" si="3"/>
        <v>92.08274652565568</v>
      </c>
      <c r="J34" s="204">
        <f t="shared" si="1"/>
        <v>41.49513127079995</v>
      </c>
      <c r="K34" s="112">
        <f t="shared" si="1"/>
        <v>83.1110916801469</v>
      </c>
    </row>
    <row r="35" spans="1:11" ht="13.5">
      <c r="A35" s="5"/>
      <c r="B35" s="77" t="str">
        <f>+'帳票61_06(1)'!B34</f>
        <v>粟国村</v>
      </c>
      <c r="C35" s="95">
        <f>'(1)市町村民税'!C35+'(2)固定資産税'!C35+'(3)軽自動車'!C35+'(4)たばこ税'!C35+'(5)鉱産税'!C35+'(6)特土地'!C35</f>
        <v>56433</v>
      </c>
      <c r="D35" s="96">
        <f>'(1)市町村民税'!D35+'(2)固定資産税'!D35+'(3)軽自動車'!D35+'(4)たばこ税'!D35+'(5)鉱産税'!D35+'(6)特土地'!D35</f>
        <v>6215</v>
      </c>
      <c r="E35" s="97">
        <f t="shared" si="2"/>
        <v>62648</v>
      </c>
      <c r="F35" s="95">
        <f>'(1)市町村民税'!F35+'(2)固定資産税'!F35+'(3)軽自動車'!F35+'(4)たばこ税'!F35+'(5)鉱産税'!F35+'(6)特土地'!F35</f>
        <v>54248</v>
      </c>
      <c r="G35" s="96">
        <f>'(1)市町村民税'!G35+'(2)固定資産税'!G35+'(3)軽自動車'!G35+'(4)たばこ税'!G35+'(5)鉱産税'!G35+'(6)特土地'!G35</f>
        <v>2706</v>
      </c>
      <c r="H35" s="97">
        <f t="shared" si="0"/>
        <v>56954</v>
      </c>
      <c r="I35" s="113">
        <f t="shared" si="3"/>
        <v>96.12815196782026</v>
      </c>
      <c r="J35" s="207">
        <f t="shared" si="1"/>
        <v>43.53982300884956</v>
      </c>
      <c r="K35" s="114">
        <f t="shared" si="1"/>
        <v>90.91112246200996</v>
      </c>
    </row>
    <row r="36" spans="1:11" ht="13.5">
      <c r="A36" s="5"/>
      <c r="B36" s="75" t="str">
        <f>+'帳票61_06(1)'!B35</f>
        <v>渡名喜村</v>
      </c>
      <c r="C36" s="89">
        <f>'(1)市町村民税'!C36+'(2)固定資産税'!C36+'(3)軽自動車'!C36+'(4)たばこ税'!C36+'(5)鉱産税'!C36+'(6)特土地'!C36</f>
        <v>25529</v>
      </c>
      <c r="D36" s="90">
        <f>'(1)市町村民税'!D36+'(2)固定資産税'!D36+'(3)軽自動車'!D36+'(4)たばこ税'!D36+'(5)鉱産税'!D36+'(6)特土地'!D36</f>
        <v>3297</v>
      </c>
      <c r="E36" s="91">
        <f t="shared" si="2"/>
        <v>28826</v>
      </c>
      <c r="F36" s="89">
        <f>'(1)市町村民税'!F36+'(2)固定資産税'!F36+'(3)軽自動車'!F36+'(4)たばこ税'!F36+'(5)鉱産税'!F36+'(6)特土地'!F36</f>
        <v>24915</v>
      </c>
      <c r="G36" s="90">
        <f>'(1)市町村民税'!G36+'(2)固定資産税'!G36+'(3)軽自動車'!G36+'(4)たばこ税'!G36+'(5)鉱産税'!G36+'(6)特土地'!G36</f>
        <v>1068</v>
      </c>
      <c r="H36" s="91">
        <f t="shared" si="0"/>
        <v>25983</v>
      </c>
      <c r="I36" s="109">
        <f t="shared" si="3"/>
        <v>97.59489208351286</v>
      </c>
      <c r="J36" s="155">
        <f t="shared" si="1"/>
        <v>32.39308462238398</v>
      </c>
      <c r="K36" s="110">
        <f t="shared" si="1"/>
        <v>90.13737598001804</v>
      </c>
    </row>
    <row r="37" spans="1:11" ht="13.5">
      <c r="A37" s="5"/>
      <c r="B37" s="75" t="str">
        <f>+'帳票61_06(1)'!B36</f>
        <v>南大東村</v>
      </c>
      <c r="C37" s="89">
        <f>'(1)市町村民税'!C37+'(2)固定資産税'!C37+'(3)軽自動車'!C37+'(4)たばこ税'!C37+'(5)鉱産税'!C37+'(6)特土地'!C37</f>
        <v>176002</v>
      </c>
      <c r="D37" s="90">
        <f>'(1)市町村民税'!D37+'(2)固定資産税'!D37+'(3)軽自動車'!D37+'(4)たばこ税'!D37+'(5)鉱産税'!D37+'(6)特土地'!D37</f>
        <v>16698</v>
      </c>
      <c r="E37" s="91">
        <f t="shared" si="2"/>
        <v>192700</v>
      </c>
      <c r="F37" s="89">
        <f>'(1)市町村民税'!F37+'(2)固定資産税'!F37+'(3)軽自動車'!F37+'(4)たばこ税'!F37+'(5)鉱産税'!F37+'(6)特土地'!F37</f>
        <v>172343</v>
      </c>
      <c r="G37" s="90">
        <f>'(1)市町村民税'!G37+'(2)固定資産税'!G37+'(3)軽自動車'!G37+'(4)たばこ税'!G37+'(5)鉱産税'!G37+'(6)特土地'!G37</f>
        <v>4066</v>
      </c>
      <c r="H37" s="91">
        <f aca="true" t="shared" si="4" ref="H37:H45">SUM(F37:G37)</f>
        <v>176409</v>
      </c>
      <c r="I37" s="109">
        <f t="shared" si="3"/>
        <v>97.921046351746</v>
      </c>
      <c r="J37" s="155">
        <f t="shared" si="3"/>
        <v>24.350221583423163</v>
      </c>
      <c r="K37" s="110">
        <f t="shared" si="3"/>
        <v>91.54592631032693</v>
      </c>
    </row>
    <row r="38" spans="1:11" ht="13.5">
      <c r="A38" s="5"/>
      <c r="B38" s="75" t="str">
        <f>+'帳票61_06(1)'!B37</f>
        <v>北大東村</v>
      </c>
      <c r="C38" s="89">
        <f>'(1)市町村民税'!C38+'(2)固定資産税'!C38+'(3)軽自動車'!C38+'(4)たばこ税'!C38+'(5)鉱産税'!C38+'(6)特土地'!C38</f>
        <v>80975</v>
      </c>
      <c r="D38" s="90">
        <f>'(1)市町村民税'!D38+'(2)固定資産税'!D38+'(3)軽自動車'!D38+'(4)たばこ税'!D38+'(5)鉱産税'!D38+'(6)特土地'!D38</f>
        <v>2187</v>
      </c>
      <c r="E38" s="91">
        <f t="shared" si="2"/>
        <v>83162</v>
      </c>
      <c r="F38" s="89">
        <f>'(1)市町村民税'!F38+'(2)固定資産税'!F38+'(3)軽自動車'!F38+'(4)たばこ税'!F38+'(5)鉱産税'!F38+'(6)特土地'!F38</f>
        <v>80218</v>
      </c>
      <c r="G38" s="90">
        <f>'(1)市町村民税'!G38+'(2)固定資産税'!G38+'(3)軽自動車'!G38+'(4)たばこ税'!G38+'(5)鉱産税'!G38+'(6)特土地'!G38</f>
        <v>957</v>
      </c>
      <c r="H38" s="91">
        <f t="shared" si="4"/>
        <v>81175</v>
      </c>
      <c r="I38" s="109">
        <f t="shared" si="3"/>
        <v>99.06514356282803</v>
      </c>
      <c r="J38" s="155">
        <f t="shared" si="3"/>
        <v>43.75857338820302</v>
      </c>
      <c r="K38" s="110">
        <f t="shared" si="3"/>
        <v>97.61068757365142</v>
      </c>
    </row>
    <row r="39" spans="1:11" ht="13.5">
      <c r="A39" s="5"/>
      <c r="B39" s="76" t="str">
        <f>+'帳票61_06(1)'!B38</f>
        <v>伊平屋村</v>
      </c>
      <c r="C39" s="92">
        <f>'(1)市町村民税'!C39+'(2)固定資産税'!C39+'(3)軽自動車'!C39+'(4)たばこ税'!C39+'(5)鉱産税'!C39+'(6)特土地'!C39</f>
        <v>69904</v>
      </c>
      <c r="D39" s="93">
        <f>'(1)市町村民税'!D39+'(2)固定資産税'!D39+'(3)軽自動車'!D39+'(4)たばこ税'!D39+'(5)鉱産税'!D39+'(6)特土地'!D39</f>
        <v>10552</v>
      </c>
      <c r="E39" s="94">
        <f t="shared" si="2"/>
        <v>80456</v>
      </c>
      <c r="F39" s="92">
        <f>'(1)市町村民税'!F39+'(2)固定資産税'!F39+'(3)軽自動車'!F39+'(4)たばこ税'!F39+'(5)鉱産税'!F39+'(6)特土地'!F39</f>
        <v>67082</v>
      </c>
      <c r="G39" s="93">
        <f>'(1)市町村民税'!G39+'(2)固定資産税'!G39+'(3)軽自動車'!G39+'(4)たばこ税'!G39+'(5)鉱産税'!G39+'(6)特土地'!G39</f>
        <v>2012</v>
      </c>
      <c r="H39" s="94">
        <f t="shared" si="4"/>
        <v>69094</v>
      </c>
      <c r="I39" s="111">
        <f t="shared" si="3"/>
        <v>95.96303501945526</v>
      </c>
      <c r="J39" s="204">
        <f t="shared" si="3"/>
        <v>19.067475360121307</v>
      </c>
      <c r="K39" s="112">
        <f t="shared" si="3"/>
        <v>85.8779954260714</v>
      </c>
    </row>
    <row r="40" spans="1:11" ht="13.5">
      <c r="A40" s="5"/>
      <c r="B40" s="77" t="str">
        <f>+'帳票61_06(1)'!B39</f>
        <v>伊是名村</v>
      </c>
      <c r="C40" s="95">
        <f>'(1)市町村民税'!C40+'(2)固定資産税'!C40+'(3)軽自動車'!C40+'(4)たばこ税'!C40+'(5)鉱産税'!C40+'(6)特土地'!C40</f>
        <v>113518</v>
      </c>
      <c r="D40" s="96">
        <f>'(1)市町村民税'!D40+'(2)固定資産税'!D40+'(3)軽自動車'!D40+'(4)たばこ税'!D40+'(5)鉱産税'!D40+'(6)特土地'!D40</f>
        <v>27564</v>
      </c>
      <c r="E40" s="97">
        <f t="shared" si="2"/>
        <v>141082</v>
      </c>
      <c r="F40" s="95">
        <f>'(1)市町村民税'!F40+'(2)固定資産税'!F40+'(3)軽自動車'!F40+'(4)たばこ税'!F40+'(5)鉱産税'!F40+'(6)特土地'!F40</f>
        <v>108561</v>
      </c>
      <c r="G40" s="96">
        <f>'(1)市町村民税'!G40+'(2)固定資産税'!G40+'(3)軽自動車'!G40+'(4)たばこ税'!G40+'(5)鉱産税'!G40+'(6)特土地'!G40</f>
        <v>3903</v>
      </c>
      <c r="H40" s="97">
        <f t="shared" si="4"/>
        <v>112464</v>
      </c>
      <c r="I40" s="113">
        <f t="shared" si="3"/>
        <v>95.63329163656866</v>
      </c>
      <c r="J40" s="207">
        <f t="shared" si="3"/>
        <v>14.159773617762298</v>
      </c>
      <c r="K40" s="114">
        <f t="shared" si="3"/>
        <v>79.7153428502573</v>
      </c>
    </row>
    <row r="41" spans="1:11" ht="13.5">
      <c r="A41" s="5"/>
      <c r="B41" s="75" t="str">
        <f>+'帳票61_06(1)'!B40</f>
        <v>久米島町</v>
      </c>
      <c r="C41" s="89">
        <f>'(1)市町村民税'!C41+'(2)固定資産税'!C41+'(3)軽自動車'!C41+'(4)たばこ税'!C41+'(5)鉱産税'!C41+'(6)特土地'!C41</f>
        <v>633724</v>
      </c>
      <c r="D41" s="90">
        <f>'(1)市町村民税'!D41+'(2)固定資産税'!D41+'(3)軽自動車'!D41+'(4)たばこ税'!D41+'(5)鉱産税'!D41+'(6)特土地'!D41</f>
        <v>116754</v>
      </c>
      <c r="E41" s="91">
        <f t="shared" si="2"/>
        <v>750478</v>
      </c>
      <c r="F41" s="89">
        <f>'(1)市町村民税'!F41+'(2)固定資産税'!F41+'(3)軽自動車'!F41+'(4)たばこ税'!F41+'(5)鉱産税'!F41+'(6)特土地'!F41</f>
        <v>604394</v>
      </c>
      <c r="G41" s="90">
        <f>'(1)市町村民税'!G41+'(2)固定資産税'!G41+'(3)軽自動車'!G41+'(4)たばこ税'!G41+'(5)鉱産税'!G41+'(6)特土地'!G41</f>
        <v>28198</v>
      </c>
      <c r="H41" s="91">
        <f t="shared" si="4"/>
        <v>632592</v>
      </c>
      <c r="I41" s="109">
        <f t="shared" si="3"/>
        <v>95.37180223567357</v>
      </c>
      <c r="J41" s="155">
        <f t="shared" si="3"/>
        <v>24.151635061753773</v>
      </c>
      <c r="K41" s="110">
        <f t="shared" si="3"/>
        <v>84.29187797643635</v>
      </c>
    </row>
    <row r="42" spans="1:11" ht="13.5">
      <c r="A42" s="5"/>
      <c r="B42" s="75" t="str">
        <f>+'帳票61_06(1)'!B41</f>
        <v>八重瀬町</v>
      </c>
      <c r="C42" s="89">
        <f>'(1)市町村民税'!C42+'(2)固定資産税'!C42+'(3)軽自動車'!C42+'(4)たばこ税'!C42+'(5)鉱産税'!C42+'(6)特土地'!C42</f>
        <v>1719906</v>
      </c>
      <c r="D42" s="90">
        <f>'(1)市町村民税'!D42+'(2)固定資産税'!D42+'(3)軽自動車'!D42+'(4)たばこ税'!D42+'(5)鉱産税'!D42+'(6)特土地'!D42</f>
        <v>348868</v>
      </c>
      <c r="E42" s="91">
        <f t="shared" si="2"/>
        <v>2068774</v>
      </c>
      <c r="F42" s="89">
        <f>'(1)市町村民税'!F42+'(2)固定資産税'!F42+'(3)軽自動車'!F42+'(4)たばこ税'!F42+'(5)鉱産税'!F42+'(6)特土地'!F42</f>
        <v>1626073</v>
      </c>
      <c r="G42" s="90">
        <f>'(1)市町村民税'!G42+'(2)固定資産税'!G42+'(3)軽自動車'!G42+'(4)たばこ税'!G42+'(5)鉱産税'!G42+'(6)特土地'!G42</f>
        <v>69309</v>
      </c>
      <c r="H42" s="91">
        <f t="shared" si="4"/>
        <v>1695382</v>
      </c>
      <c r="I42" s="109">
        <f t="shared" si="3"/>
        <v>94.54429486262622</v>
      </c>
      <c r="J42" s="155">
        <f t="shared" si="3"/>
        <v>19.866826421454533</v>
      </c>
      <c r="K42" s="110">
        <f t="shared" si="3"/>
        <v>81.95104926879398</v>
      </c>
    </row>
    <row r="43" spans="1:11" ht="13.5">
      <c r="A43" s="5"/>
      <c r="B43" s="75" t="str">
        <f>+'帳票61_06(1)'!B42</f>
        <v>多良間村</v>
      </c>
      <c r="C43" s="89">
        <f>'(1)市町村民税'!C43+'(2)固定資産税'!C43+'(3)軽自動車'!C43+'(4)たばこ税'!C43+'(5)鉱産税'!C43+'(6)特土地'!C43</f>
        <v>97692</v>
      </c>
      <c r="D43" s="90">
        <f>'(1)市町村民税'!D43+'(2)固定資産税'!D43+'(3)軽自動車'!D43+'(4)たばこ税'!D43+'(5)鉱産税'!D43+'(6)特土地'!D43</f>
        <v>12422</v>
      </c>
      <c r="E43" s="91">
        <f t="shared" si="2"/>
        <v>110114</v>
      </c>
      <c r="F43" s="89">
        <f>'(1)市町村民税'!F43+'(2)固定資産税'!F43+'(3)軽自動車'!F43+'(4)たばこ税'!F43+'(5)鉱産税'!F43+'(6)特土地'!F43</f>
        <v>91321</v>
      </c>
      <c r="G43" s="90">
        <f>'(1)市町村民税'!G43+'(2)固定資産税'!G43+'(3)軽自動車'!G43+'(4)たばこ税'!G43+'(5)鉱産税'!G43+'(6)特土地'!G43</f>
        <v>5006</v>
      </c>
      <c r="H43" s="91">
        <f t="shared" si="4"/>
        <v>96327</v>
      </c>
      <c r="I43" s="109">
        <f t="shared" si="3"/>
        <v>93.4784833967981</v>
      </c>
      <c r="J43" s="155">
        <f t="shared" si="3"/>
        <v>40.29946868459186</v>
      </c>
      <c r="K43" s="110">
        <f t="shared" si="3"/>
        <v>87.47933959351218</v>
      </c>
    </row>
    <row r="44" spans="1:11" ht="13.5">
      <c r="A44" s="5"/>
      <c r="B44" s="76" t="str">
        <f>+'帳票61_06(1)'!B43</f>
        <v>竹富町</v>
      </c>
      <c r="C44" s="92">
        <f>'(1)市町村民税'!C44+'(2)固定資産税'!C44+'(3)軽自動車'!C44+'(4)たばこ税'!C44+'(5)鉱産税'!C44+'(6)特土地'!C44</f>
        <v>461446</v>
      </c>
      <c r="D44" s="93">
        <f>'(1)市町村民税'!D44+'(2)固定資産税'!D44+'(3)軽自動車'!D44+'(4)たばこ税'!D44+'(5)鉱産税'!D44+'(6)特土地'!D44</f>
        <v>33675</v>
      </c>
      <c r="E44" s="94">
        <f t="shared" si="2"/>
        <v>495121</v>
      </c>
      <c r="F44" s="92">
        <f>'(1)市町村民税'!F44+'(2)固定資産税'!F44+'(3)軽自動車'!F44+'(4)たばこ税'!F44+'(5)鉱産税'!F44+'(6)特土地'!F44</f>
        <v>438707</v>
      </c>
      <c r="G44" s="93">
        <f>'(1)市町村民税'!G44+'(2)固定資産税'!G44+'(3)軽自動車'!G44+'(4)たばこ税'!G44+'(5)鉱産税'!G44+'(6)特土地'!G44</f>
        <v>8643</v>
      </c>
      <c r="H44" s="94">
        <f t="shared" si="4"/>
        <v>447350</v>
      </c>
      <c r="I44" s="111">
        <f t="shared" si="3"/>
        <v>95.07222946997048</v>
      </c>
      <c r="J44" s="204">
        <f t="shared" si="3"/>
        <v>25.665924276169267</v>
      </c>
      <c r="K44" s="112">
        <f t="shared" si="3"/>
        <v>90.35165141450273</v>
      </c>
    </row>
    <row r="45" spans="1:11" ht="14.25" thickBot="1">
      <c r="A45" s="5"/>
      <c r="B45" s="77" t="str">
        <f>+'帳票61_06(1)'!B44</f>
        <v>与那国町</v>
      </c>
      <c r="C45" s="95">
        <f>'(1)市町村民税'!C45+'(2)固定資産税'!C45+'(3)軽自動車'!C45+'(4)たばこ税'!C45+'(5)鉱産税'!C45+'(6)特土地'!C45</f>
        <v>146147</v>
      </c>
      <c r="D45" s="96">
        <f>'(1)市町村民税'!D45+'(2)固定資産税'!D45+'(3)軽自動車'!D45+'(4)たばこ税'!D45+'(5)鉱産税'!D45+'(6)特土地'!D45</f>
        <v>38181</v>
      </c>
      <c r="E45" s="97">
        <f t="shared" si="2"/>
        <v>184328</v>
      </c>
      <c r="F45" s="95">
        <f>'(1)市町村民税'!F45+'(2)固定資産税'!F45+'(3)軽自動車'!F45+'(4)たばこ税'!F45+'(5)鉱産税'!F45+'(6)特土地'!F45</f>
        <v>139115</v>
      </c>
      <c r="G45" s="96">
        <f>'(1)市町村民税'!G45+'(2)固定資産税'!G45+'(3)軽自動車'!G45+'(4)たばこ税'!G45+'(5)鉱産税'!G45+'(6)特土地'!G45</f>
        <v>2713</v>
      </c>
      <c r="H45" s="97">
        <f t="shared" si="4"/>
        <v>141828</v>
      </c>
      <c r="I45" s="113">
        <f t="shared" si="3"/>
        <v>95.18840619376381</v>
      </c>
      <c r="J45" s="207">
        <f t="shared" si="3"/>
        <v>7.105628453943061</v>
      </c>
      <c r="K45" s="114">
        <f t="shared" si="3"/>
        <v>76.94327503146565</v>
      </c>
    </row>
    <row r="46" spans="1:11" ht="14.25" thickTop="1">
      <c r="A46" s="7"/>
      <c r="B46" s="79" t="s">
        <v>46</v>
      </c>
      <c r="C46" s="98">
        <f aca="true" t="shared" si="5" ref="C46:H46">SUM(C5:C15)</f>
        <v>107725995</v>
      </c>
      <c r="D46" s="99">
        <f t="shared" si="5"/>
        <v>12196852</v>
      </c>
      <c r="E46" s="100">
        <f t="shared" si="5"/>
        <v>119922847</v>
      </c>
      <c r="F46" s="98">
        <f t="shared" si="5"/>
        <v>103839173</v>
      </c>
      <c r="G46" s="99">
        <f t="shared" si="5"/>
        <v>3318063</v>
      </c>
      <c r="H46" s="100">
        <f t="shared" si="5"/>
        <v>107157236</v>
      </c>
      <c r="I46" s="115">
        <f t="shared" si="3"/>
        <v>96.39193678368902</v>
      </c>
      <c r="J46" s="219">
        <f t="shared" si="3"/>
        <v>27.204257295243067</v>
      </c>
      <c r="K46" s="116">
        <f t="shared" si="3"/>
        <v>89.3551468136843</v>
      </c>
    </row>
    <row r="47" spans="1:11" ht="14.25" thickBot="1">
      <c r="A47" s="7"/>
      <c r="B47" s="80" t="s">
        <v>47</v>
      </c>
      <c r="C47" s="101">
        <f aca="true" t="shared" si="6" ref="C47:H47">SUM(C16:C45)</f>
        <v>28496800</v>
      </c>
      <c r="D47" s="102">
        <f t="shared" si="6"/>
        <v>3415524</v>
      </c>
      <c r="E47" s="103">
        <f t="shared" si="6"/>
        <v>31912324</v>
      </c>
      <c r="F47" s="101">
        <f t="shared" si="6"/>
        <v>27484202</v>
      </c>
      <c r="G47" s="102">
        <f t="shared" si="6"/>
        <v>887614</v>
      </c>
      <c r="H47" s="103">
        <f t="shared" si="6"/>
        <v>28371816</v>
      </c>
      <c r="I47" s="117">
        <f t="shared" si="3"/>
        <v>96.4466255860307</v>
      </c>
      <c r="J47" s="216">
        <f t="shared" si="3"/>
        <v>25.987637621635802</v>
      </c>
      <c r="K47" s="118">
        <f t="shared" si="3"/>
        <v>88.90551499790489</v>
      </c>
    </row>
    <row r="48" spans="2:11" ht="14.25" thickBot="1">
      <c r="B48" s="82" t="s">
        <v>131</v>
      </c>
      <c r="C48" s="104">
        <f aca="true" t="shared" si="7" ref="C48:H48">SUM(C46:C47)</f>
        <v>136222795</v>
      </c>
      <c r="D48" s="105">
        <f t="shared" si="7"/>
        <v>15612376</v>
      </c>
      <c r="E48" s="106">
        <f t="shared" si="7"/>
        <v>151835171</v>
      </c>
      <c r="F48" s="104">
        <f t="shared" si="7"/>
        <v>131323375</v>
      </c>
      <c r="G48" s="105">
        <f t="shared" si="7"/>
        <v>4205677</v>
      </c>
      <c r="H48" s="106">
        <f t="shared" si="7"/>
        <v>135529052</v>
      </c>
      <c r="I48" s="119">
        <f t="shared" si="3"/>
        <v>96.40337727617467</v>
      </c>
      <c r="J48" s="224">
        <f t="shared" si="3"/>
        <v>26.93809705838496</v>
      </c>
      <c r="K48" s="120">
        <f t="shared" si="3"/>
        <v>89.26064436019242</v>
      </c>
    </row>
  </sheetData>
  <sheetProtection/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10.125" style="8" bestFit="1" customWidth="1"/>
    <col min="5" max="5" width="9.875" style="8" bestFit="1" customWidth="1"/>
    <col min="6" max="6" width="9.37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67</v>
      </c>
      <c r="K1" s="81" t="s">
        <v>48</v>
      </c>
    </row>
    <row r="2" spans="2:11" ht="15.7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5"/>
      <c r="B5" s="78" t="str">
        <f>+'帳票61_06(1)'!B4</f>
        <v>那覇市</v>
      </c>
      <c r="C5" s="86">
        <f>SUM('(ｲ)個人均等割'!C5+'(ﾛ)所得割'!C5+'(ﾊ)法人均等割'!C5+'(ﾆ)法人税割'!C5)</f>
        <v>16455218</v>
      </c>
      <c r="D5" s="87">
        <f>SUM('(ｲ)個人均等割'!D5+'(ﾛ)所得割'!D5+'(ﾊ)法人均等割'!D5+'(ﾆ)法人税割'!D5)</f>
        <v>1233857</v>
      </c>
      <c r="E5" s="88">
        <f>SUM(C5:D5)</f>
        <v>17689075</v>
      </c>
      <c r="F5" s="86">
        <f>SUM('(ｲ)個人均等割'!F5+'(ﾛ)所得割'!F5+'(ﾊ)法人均等割'!F5+'(ﾆ)法人税割'!F5)</f>
        <v>16078583</v>
      </c>
      <c r="G5" s="87">
        <f>SUM('(ｲ)個人均等割'!G5+'(ﾛ)所得割'!G5+'(ﾊ)法人均等割'!G5+'(ﾆ)法人税割'!G5)</f>
        <v>306332</v>
      </c>
      <c r="H5" s="88">
        <f>SUM(F5:G5)</f>
        <v>16384915</v>
      </c>
      <c r="I5" s="107">
        <f>IF(C5=0,"－",(F5/C5)*100)</f>
        <v>97.7111515629875</v>
      </c>
      <c r="J5" s="210">
        <f aca="true" t="shared" si="0" ref="J5:K36">IF(D5=0,"－",(G5/D5)*100)</f>
        <v>24.827188239804126</v>
      </c>
      <c r="K5" s="108">
        <f>IF(E5=0,"－",(H5/E5)*100)</f>
        <v>92.627313751567</v>
      </c>
    </row>
    <row r="6" spans="1:11" ht="13.5">
      <c r="A6" s="5"/>
      <c r="B6" s="75" t="str">
        <f>+'帳票61_06(1)'!B5</f>
        <v>宜野湾市</v>
      </c>
      <c r="C6" s="89">
        <f>SUM('(ｲ)個人均等割'!C6+'(ﾛ)所得割'!C6+'(ﾊ)法人均等割'!C6+'(ﾆ)法人税割'!C6)</f>
        <v>3773677</v>
      </c>
      <c r="D6" s="90">
        <f>SUM('(ｲ)個人均等割'!D6+'(ﾛ)所得割'!D6+'(ﾊ)法人均等割'!D6+'(ﾆ)法人税割'!D6)</f>
        <v>343643</v>
      </c>
      <c r="E6" s="91">
        <f aca="true" t="shared" si="1" ref="E6:E45">SUM(C6:D6)</f>
        <v>4117320</v>
      </c>
      <c r="F6" s="89">
        <f>SUM('(ｲ)個人均等割'!F6+'(ﾛ)所得割'!F6+'(ﾊ)法人均等割'!F6+'(ﾆ)法人税割'!F6)</f>
        <v>3644648</v>
      </c>
      <c r="G6" s="90">
        <f>SUM('(ｲ)個人均等割'!G6+'(ﾛ)所得割'!G6+'(ﾊ)法人均等割'!G6+'(ﾆ)法人税割'!G6)</f>
        <v>65780</v>
      </c>
      <c r="H6" s="91">
        <f aca="true" t="shared" si="2" ref="H6:H45">SUM(F6:G6)</f>
        <v>3710428</v>
      </c>
      <c r="I6" s="109">
        <f aca="true" t="shared" si="3" ref="I6:K48">IF(C6=0,"－",(F6/C6)*100)</f>
        <v>96.58081494521126</v>
      </c>
      <c r="J6" s="155">
        <f t="shared" si="0"/>
        <v>19.14195836958704</v>
      </c>
      <c r="K6" s="110">
        <f t="shared" si="0"/>
        <v>90.11755219414572</v>
      </c>
    </row>
    <row r="7" spans="1:11" ht="13.5">
      <c r="A7" s="5"/>
      <c r="B7" s="75" t="str">
        <f>+'帳票61_06(1)'!B6</f>
        <v>石垣市</v>
      </c>
      <c r="C7" s="89">
        <f>SUM('(ｲ)個人均等割'!C7+'(ﾛ)所得割'!C7+'(ﾊ)法人均等割'!C7+'(ﾆ)法人税割'!C7)</f>
        <v>1655737</v>
      </c>
      <c r="D7" s="90">
        <f>SUM('(ｲ)個人均等割'!D7+'(ﾛ)所得割'!D7+'(ﾊ)法人均等割'!D7+'(ﾆ)法人税割'!D7)</f>
        <v>145607</v>
      </c>
      <c r="E7" s="91">
        <f t="shared" si="1"/>
        <v>1801344</v>
      </c>
      <c r="F7" s="89">
        <f>SUM('(ｲ)個人均等割'!F7+'(ﾛ)所得割'!F7+'(ﾊ)法人均等割'!F7+'(ﾆ)法人税割'!F7)</f>
        <v>1608452</v>
      </c>
      <c r="G7" s="90">
        <f>SUM('(ｲ)個人均等割'!G7+'(ﾛ)所得割'!G7+'(ﾊ)法人均等割'!G7+'(ﾆ)法人税割'!G7)</f>
        <v>51980</v>
      </c>
      <c r="H7" s="91">
        <f t="shared" si="2"/>
        <v>1660432</v>
      </c>
      <c r="I7" s="109">
        <f t="shared" si="3"/>
        <v>97.14417205147919</v>
      </c>
      <c r="J7" s="155">
        <f t="shared" si="0"/>
        <v>35.698833160493656</v>
      </c>
      <c r="K7" s="110">
        <f t="shared" si="0"/>
        <v>92.17739643288567</v>
      </c>
    </row>
    <row r="8" spans="1:11" ht="13.5">
      <c r="A8" s="5"/>
      <c r="B8" s="75" t="str">
        <f>+'帳票61_06(1)'!B7</f>
        <v>浦添市</v>
      </c>
      <c r="C8" s="89">
        <f>SUM('(ｲ)個人均等割'!C8+'(ﾛ)所得割'!C8+'(ﾊ)法人均等割'!C8+'(ﾆ)法人税割'!C8)</f>
        <v>5293339</v>
      </c>
      <c r="D8" s="90">
        <f>SUM('(ｲ)個人均等割'!D8+'(ﾛ)所得割'!D8+'(ﾊ)法人均等割'!D8+'(ﾆ)法人税割'!D8)</f>
        <v>243178</v>
      </c>
      <c r="E8" s="91">
        <f t="shared" si="1"/>
        <v>5536517</v>
      </c>
      <c r="F8" s="89">
        <f>SUM('(ｲ)個人均等割'!F8+'(ﾛ)所得割'!F8+'(ﾊ)法人均等割'!F8+'(ﾆ)法人税割'!F8)</f>
        <v>5172004</v>
      </c>
      <c r="G8" s="90">
        <f>SUM('(ｲ)個人均等割'!G8+'(ﾛ)所得割'!G8+'(ﾊ)法人均等割'!G8+'(ﾆ)法人税割'!G8)</f>
        <v>79299</v>
      </c>
      <c r="H8" s="91">
        <f t="shared" si="2"/>
        <v>5251303</v>
      </c>
      <c r="I8" s="109">
        <f t="shared" si="3"/>
        <v>97.70777953197405</v>
      </c>
      <c r="J8" s="155">
        <f t="shared" si="0"/>
        <v>32.609446578226645</v>
      </c>
      <c r="K8" s="110">
        <f t="shared" si="0"/>
        <v>94.84849409836545</v>
      </c>
    </row>
    <row r="9" spans="1:11" ht="13.5">
      <c r="A9" s="5"/>
      <c r="B9" s="76" t="str">
        <f>+'帳票61_06(1)'!B8</f>
        <v>名護市</v>
      </c>
      <c r="C9" s="92">
        <f>SUM('(ｲ)個人均等割'!C9+'(ﾛ)所得割'!C9+'(ﾊ)法人均等割'!C9+'(ﾆ)法人税割'!C9)</f>
        <v>2083069</v>
      </c>
      <c r="D9" s="93">
        <f>SUM('(ｲ)個人均等割'!D9+'(ﾛ)所得割'!D9+'(ﾊ)法人均等割'!D9+'(ﾆ)法人税割'!D9)</f>
        <v>192246</v>
      </c>
      <c r="E9" s="94">
        <f t="shared" si="1"/>
        <v>2275315</v>
      </c>
      <c r="F9" s="92">
        <f>SUM('(ｲ)個人均等割'!F9+'(ﾛ)所得割'!F9+'(ﾊ)法人均等割'!F9+'(ﾆ)法人税割'!F9)</f>
        <v>2013474</v>
      </c>
      <c r="G9" s="93">
        <f>SUM('(ｲ)個人均等割'!G9+'(ﾛ)所得割'!G9+'(ﾊ)法人均等割'!G9+'(ﾆ)法人税割'!G9)</f>
        <v>49395</v>
      </c>
      <c r="H9" s="94">
        <f t="shared" si="2"/>
        <v>2062869</v>
      </c>
      <c r="I9" s="111">
        <f t="shared" si="3"/>
        <v>96.65901609596226</v>
      </c>
      <c r="J9" s="204">
        <f t="shared" si="0"/>
        <v>25.693642520520584</v>
      </c>
      <c r="K9" s="112">
        <f t="shared" si="0"/>
        <v>90.6630071001158</v>
      </c>
    </row>
    <row r="10" spans="1:11" ht="13.5">
      <c r="A10" s="5"/>
      <c r="B10" s="77" t="str">
        <f>+'帳票61_06(1)'!B9</f>
        <v>糸満市</v>
      </c>
      <c r="C10" s="95">
        <f>SUM('(ｲ)個人均等割'!C10+'(ﾛ)所得割'!C10+'(ﾊ)法人均等割'!C10+'(ﾆ)法人税割'!C10)</f>
        <v>1695867</v>
      </c>
      <c r="D10" s="96">
        <f>SUM('(ｲ)個人均等割'!D10+'(ﾛ)所得割'!D10+'(ﾊ)法人均等割'!D10+'(ﾆ)法人税割'!D10)</f>
        <v>148263</v>
      </c>
      <c r="E10" s="97">
        <f t="shared" si="1"/>
        <v>1844130</v>
      </c>
      <c r="F10" s="95">
        <f>SUM('(ｲ)個人均等割'!F10+'(ﾛ)所得割'!F10+'(ﾊ)法人均等割'!F10+'(ﾆ)法人税割'!F10)</f>
        <v>1640561</v>
      </c>
      <c r="G10" s="96">
        <f>SUM('(ｲ)個人均等割'!G10+'(ﾛ)所得割'!G10+'(ﾊ)法人均等割'!G10+'(ﾆ)法人税割'!G10)</f>
        <v>41786</v>
      </c>
      <c r="H10" s="97">
        <f t="shared" si="2"/>
        <v>1682347</v>
      </c>
      <c r="I10" s="113">
        <f t="shared" si="3"/>
        <v>96.73877727439711</v>
      </c>
      <c r="J10" s="207">
        <f t="shared" si="0"/>
        <v>28.183700586120608</v>
      </c>
      <c r="K10" s="114">
        <f t="shared" si="0"/>
        <v>91.2271369155103</v>
      </c>
    </row>
    <row r="11" spans="1:11" ht="13.5">
      <c r="A11" s="5"/>
      <c r="B11" s="75" t="str">
        <f>+'帳票61_06(1)'!B10</f>
        <v>沖縄市</v>
      </c>
      <c r="C11" s="89">
        <f>SUM('(ｲ)個人均等割'!C11+'(ﾛ)所得割'!C11+'(ﾊ)法人均等割'!C11+'(ﾆ)法人税割'!C11)</f>
        <v>4840995</v>
      </c>
      <c r="D11" s="90">
        <f>SUM('(ｲ)個人均等割'!D11+'(ﾛ)所得割'!D11+'(ﾊ)法人均等割'!D11+'(ﾆ)法人税割'!D11)</f>
        <v>387861</v>
      </c>
      <c r="E11" s="91">
        <f t="shared" si="1"/>
        <v>5228856</v>
      </c>
      <c r="F11" s="89">
        <f>SUM('(ｲ)個人均等割'!F11+'(ﾛ)所得割'!F11+'(ﾊ)法人均等割'!F11+'(ﾆ)法人税割'!F11)</f>
        <v>4671589</v>
      </c>
      <c r="G11" s="90">
        <f>SUM('(ｲ)個人均等割'!G11+'(ﾛ)所得割'!G11+'(ﾊ)法人均等割'!G11+'(ﾆ)法人税割'!G11)</f>
        <v>105615</v>
      </c>
      <c r="H11" s="91">
        <f t="shared" si="2"/>
        <v>4777204</v>
      </c>
      <c r="I11" s="109">
        <f t="shared" si="3"/>
        <v>96.5005954354425</v>
      </c>
      <c r="J11" s="155">
        <f t="shared" si="0"/>
        <v>27.23011594359835</v>
      </c>
      <c r="K11" s="110">
        <f t="shared" si="0"/>
        <v>91.36231711104685</v>
      </c>
    </row>
    <row r="12" spans="1:11" ht="13.5">
      <c r="A12" s="5"/>
      <c r="B12" s="75" t="str">
        <f>+'帳票61_06(1)'!B11</f>
        <v>豊見城市</v>
      </c>
      <c r="C12" s="89">
        <f>SUM('(ｲ)個人均等割'!C12+'(ﾛ)所得割'!C12+'(ﾊ)法人均等割'!C12+'(ﾆ)法人税割'!C12)</f>
        <v>2117972</v>
      </c>
      <c r="D12" s="90">
        <f>SUM('(ｲ)個人均等割'!D12+'(ﾛ)所得割'!D12+'(ﾊ)法人均等割'!D12+'(ﾆ)法人税割'!D12)</f>
        <v>232505</v>
      </c>
      <c r="E12" s="91">
        <f t="shared" si="1"/>
        <v>2350477</v>
      </c>
      <c r="F12" s="89">
        <f>SUM('(ｲ)個人均等割'!F12+'(ﾛ)所得割'!F12+'(ﾊ)法人均等割'!F12+'(ﾆ)法人税割'!F12)</f>
        <v>2058698</v>
      </c>
      <c r="G12" s="90">
        <f>SUM('(ｲ)個人均等割'!G12+'(ﾛ)所得割'!G12+'(ﾊ)法人均等割'!G12+'(ﾆ)法人税割'!G12)</f>
        <v>49402</v>
      </c>
      <c r="H12" s="91">
        <f t="shared" si="2"/>
        <v>2108100</v>
      </c>
      <c r="I12" s="109">
        <f t="shared" si="3"/>
        <v>97.20137943277814</v>
      </c>
      <c r="J12" s="155">
        <f t="shared" si="0"/>
        <v>21.24771510290101</v>
      </c>
      <c r="K12" s="110">
        <f t="shared" si="0"/>
        <v>89.6881781868106</v>
      </c>
    </row>
    <row r="13" spans="1:11" ht="13.5">
      <c r="A13" s="5"/>
      <c r="B13" s="75" t="str">
        <f>+'帳票61_06(1)'!B12</f>
        <v>うるま市</v>
      </c>
      <c r="C13" s="89">
        <f>SUM('(ｲ)個人均等割'!C13+'(ﾛ)所得割'!C13+'(ﾊ)法人均等割'!C13+'(ﾆ)法人税割'!C13)</f>
        <v>3217253</v>
      </c>
      <c r="D13" s="90">
        <f>SUM('(ｲ)個人均等割'!D13+'(ﾛ)所得割'!D13+'(ﾊ)法人均等割'!D13+'(ﾆ)法人税割'!D13)</f>
        <v>357547</v>
      </c>
      <c r="E13" s="91">
        <f t="shared" si="1"/>
        <v>3574800</v>
      </c>
      <c r="F13" s="89">
        <f>SUM('(ｲ)個人均等割'!F13+'(ﾛ)所得割'!F13+'(ﾊ)法人均等割'!F13+'(ﾆ)法人税割'!F13)</f>
        <v>3082538</v>
      </c>
      <c r="G13" s="90">
        <f>SUM('(ｲ)個人均等割'!G13+'(ﾛ)所得割'!G13+'(ﾊ)法人均等割'!G13+'(ﾆ)法人税割'!G13)</f>
        <v>87568</v>
      </c>
      <c r="H13" s="91">
        <f t="shared" si="2"/>
        <v>3170106</v>
      </c>
      <c r="I13" s="109">
        <f t="shared" si="3"/>
        <v>95.81273216623</v>
      </c>
      <c r="J13" s="155">
        <f t="shared" si="0"/>
        <v>24.49132561593301</v>
      </c>
      <c r="K13" s="110">
        <f t="shared" si="0"/>
        <v>88.6792547834844</v>
      </c>
    </row>
    <row r="14" spans="1:11" ht="13.5">
      <c r="A14" s="5"/>
      <c r="B14" s="76" t="str">
        <f>+'帳票61_06(1)'!B13</f>
        <v>宮古島市</v>
      </c>
      <c r="C14" s="92">
        <f>SUM('(ｲ)個人均等割'!C14+'(ﾛ)所得割'!C14+'(ﾊ)法人均等割'!C14+'(ﾆ)法人税割'!C14)</f>
        <v>1691943</v>
      </c>
      <c r="D14" s="93">
        <f>SUM('(ｲ)個人均等割'!D14+'(ﾛ)所得割'!D14+'(ﾊ)法人均等割'!D14+'(ﾆ)法人税割'!D14)</f>
        <v>112034</v>
      </c>
      <c r="E14" s="94">
        <f t="shared" si="1"/>
        <v>1803977</v>
      </c>
      <c r="F14" s="92">
        <f>SUM('(ｲ)個人均等割'!F14+'(ﾛ)所得割'!F14+'(ﾊ)法人均等割'!F14+'(ﾆ)法人税割'!F14)</f>
        <v>1580074</v>
      </c>
      <c r="G14" s="93">
        <f>SUM('(ｲ)個人均等割'!G14+'(ﾛ)所得割'!G14+'(ﾊ)法人均等割'!G14+'(ﾆ)法人税割'!G14)</f>
        <v>67718</v>
      </c>
      <c r="H14" s="94">
        <f t="shared" si="2"/>
        <v>1647792</v>
      </c>
      <c r="I14" s="111">
        <f t="shared" si="3"/>
        <v>93.38813423383648</v>
      </c>
      <c r="J14" s="204">
        <f t="shared" si="0"/>
        <v>60.44415088276773</v>
      </c>
      <c r="K14" s="112">
        <f t="shared" si="0"/>
        <v>91.34218451787358</v>
      </c>
    </row>
    <row r="15" spans="1:11" ht="13.5">
      <c r="A15" s="5"/>
      <c r="B15" s="77" t="str">
        <f>+'帳票61_06(1)'!B14</f>
        <v>南城市</v>
      </c>
      <c r="C15" s="95">
        <f>SUM('(ｲ)個人均等割'!C15+'(ﾛ)所得割'!C15+'(ﾊ)法人均等割'!C15+'(ﾆ)法人税割'!C15)</f>
        <v>1043588</v>
      </c>
      <c r="D15" s="96">
        <f>SUM('(ｲ)個人均等割'!D15+'(ﾛ)所得割'!D15+'(ﾊ)法人均等割'!D15+'(ﾆ)法人税割'!D15)</f>
        <v>86057</v>
      </c>
      <c r="E15" s="97">
        <f t="shared" si="1"/>
        <v>1129645</v>
      </c>
      <c r="F15" s="95">
        <f>SUM('(ｲ)個人均等割'!F15+'(ﾛ)所得割'!F15+'(ﾊ)法人均等割'!F15+'(ﾆ)法人税割'!F15)</f>
        <v>1016694</v>
      </c>
      <c r="G15" s="96">
        <f>SUM('(ｲ)個人均等割'!G15+'(ﾛ)所得割'!G15+'(ﾊ)法人均等割'!G15+'(ﾆ)法人税割'!G15)</f>
        <v>23518</v>
      </c>
      <c r="H15" s="97">
        <f t="shared" si="2"/>
        <v>1040212</v>
      </c>
      <c r="I15" s="113">
        <f t="shared" si="3"/>
        <v>97.4229293552628</v>
      </c>
      <c r="J15" s="207">
        <f t="shared" si="0"/>
        <v>27.32839861951962</v>
      </c>
      <c r="K15" s="114">
        <f t="shared" si="0"/>
        <v>92.08308804978556</v>
      </c>
    </row>
    <row r="16" spans="1:11" ht="13.5">
      <c r="A16" s="5"/>
      <c r="B16" s="78" t="str">
        <f>+'帳票61_06(1)'!B15</f>
        <v>国頭村</v>
      </c>
      <c r="C16" s="86">
        <f>SUM('(ｲ)個人均等割'!C16+'(ﾛ)所得割'!C16+'(ﾊ)法人均等割'!C16+'(ﾆ)法人税割'!C16)</f>
        <v>120065</v>
      </c>
      <c r="D16" s="87">
        <f>SUM('(ｲ)個人均等割'!D16+'(ﾛ)所得割'!D16+'(ﾊ)法人均等割'!D16+'(ﾆ)法人税割'!D16)</f>
        <v>14395</v>
      </c>
      <c r="E16" s="88">
        <f t="shared" si="1"/>
        <v>134460</v>
      </c>
      <c r="F16" s="86">
        <f>SUM('(ｲ)個人均等割'!F16+'(ﾛ)所得割'!F16+'(ﾊ)法人均等割'!F16+'(ﾆ)法人税割'!F16)</f>
        <v>115417</v>
      </c>
      <c r="G16" s="87">
        <f>SUM('(ｲ)個人均等割'!G16+'(ﾛ)所得割'!G16+'(ﾊ)法人均等割'!G16+'(ﾆ)法人税割'!G16)</f>
        <v>3121</v>
      </c>
      <c r="H16" s="88">
        <f t="shared" si="2"/>
        <v>118538</v>
      </c>
      <c r="I16" s="107">
        <f t="shared" si="3"/>
        <v>96.1287635863907</v>
      </c>
      <c r="J16" s="210">
        <f t="shared" si="0"/>
        <v>21.681139284473776</v>
      </c>
      <c r="K16" s="108">
        <f t="shared" si="0"/>
        <v>88.1585601665923</v>
      </c>
    </row>
    <row r="17" spans="1:11" ht="13.5">
      <c r="A17" s="5"/>
      <c r="B17" s="75" t="str">
        <f>+'帳票61_06(1)'!B16</f>
        <v>大宜味村</v>
      </c>
      <c r="C17" s="89">
        <f>SUM('(ｲ)個人均等割'!C17+'(ﾛ)所得割'!C17+'(ﾊ)法人均等割'!C17+'(ﾆ)法人税割'!C17)</f>
        <v>64217</v>
      </c>
      <c r="D17" s="90">
        <f>SUM('(ｲ)個人均等割'!D17+'(ﾛ)所得割'!D17+'(ﾊ)法人均等割'!D17+'(ﾆ)法人税割'!D17)</f>
        <v>5659</v>
      </c>
      <c r="E17" s="91">
        <f t="shared" si="1"/>
        <v>69876</v>
      </c>
      <c r="F17" s="89">
        <f>SUM('(ｲ)個人均等割'!F17+'(ﾛ)所得割'!F17+'(ﾊ)法人均等割'!F17+'(ﾆ)法人税割'!F17)</f>
        <v>63000</v>
      </c>
      <c r="G17" s="90">
        <f>SUM('(ｲ)個人均等割'!G17+'(ﾛ)所得割'!G17+'(ﾊ)法人均等割'!G17+'(ﾆ)法人税割'!G17)</f>
        <v>1587</v>
      </c>
      <c r="H17" s="91">
        <f t="shared" si="2"/>
        <v>64587</v>
      </c>
      <c r="I17" s="109">
        <f t="shared" si="3"/>
        <v>98.10486319821854</v>
      </c>
      <c r="J17" s="155">
        <f t="shared" si="0"/>
        <v>28.043823997172645</v>
      </c>
      <c r="K17" s="110">
        <f t="shared" si="0"/>
        <v>92.43087755452515</v>
      </c>
    </row>
    <row r="18" spans="1:11" ht="13.5">
      <c r="A18" s="5"/>
      <c r="B18" s="75" t="str">
        <f>+'帳票61_06(1)'!B17</f>
        <v>東村</v>
      </c>
      <c r="C18" s="89">
        <f>SUM('(ｲ)個人均等割'!C18+'(ﾛ)所得割'!C18+'(ﾊ)法人均等割'!C18+'(ﾆ)法人税割'!C18)</f>
        <v>62534</v>
      </c>
      <c r="D18" s="90">
        <f>SUM('(ｲ)個人均等割'!D18+'(ﾛ)所得割'!D18+'(ﾊ)法人均等割'!D18+'(ﾆ)法人税割'!D18)</f>
        <v>3493</v>
      </c>
      <c r="E18" s="91">
        <f t="shared" si="1"/>
        <v>66027</v>
      </c>
      <c r="F18" s="89">
        <f>SUM('(ｲ)個人均等割'!F18+'(ﾛ)所得割'!F18+'(ﾊ)法人均等割'!F18+'(ﾆ)法人税割'!F18)</f>
        <v>61694</v>
      </c>
      <c r="G18" s="90">
        <f>SUM('(ｲ)個人均等割'!G18+'(ﾛ)所得割'!G18+'(ﾊ)法人均等割'!G18+'(ﾆ)法人税割'!G18)</f>
        <v>1111</v>
      </c>
      <c r="H18" s="91">
        <f t="shared" si="2"/>
        <v>62805</v>
      </c>
      <c r="I18" s="109">
        <f t="shared" si="3"/>
        <v>98.65673073847827</v>
      </c>
      <c r="J18" s="155">
        <f t="shared" si="0"/>
        <v>31.806470083023193</v>
      </c>
      <c r="K18" s="110">
        <f t="shared" si="0"/>
        <v>95.12017810895543</v>
      </c>
    </row>
    <row r="19" spans="1:11" ht="13.5">
      <c r="A19" s="5"/>
      <c r="B19" s="76" t="str">
        <f>+'帳票61_06(1)'!B18</f>
        <v>今帰仁村</v>
      </c>
      <c r="C19" s="92">
        <f>SUM('(ｲ)個人均等割'!C19+'(ﾛ)所得割'!C19+'(ﾊ)法人均等割'!C19+'(ﾆ)法人税割'!C19)</f>
        <v>184553</v>
      </c>
      <c r="D19" s="93">
        <f>SUM('(ｲ)個人均等割'!D19+'(ﾛ)所得割'!D19+'(ﾊ)法人均等割'!D19+'(ﾆ)法人税割'!D19)</f>
        <v>17758</v>
      </c>
      <c r="E19" s="94">
        <f t="shared" si="1"/>
        <v>202311</v>
      </c>
      <c r="F19" s="92">
        <f>SUM('(ｲ)個人均等割'!F19+'(ﾛ)所得割'!F19+'(ﾊ)法人均等割'!F19+'(ﾆ)法人税割'!F19)</f>
        <v>177139</v>
      </c>
      <c r="G19" s="93">
        <f>SUM('(ｲ)個人均等割'!G19+'(ﾛ)所得割'!G19+'(ﾊ)法人均等割'!G19+'(ﾆ)法人税割'!G19)</f>
        <v>4355</v>
      </c>
      <c r="H19" s="94">
        <f t="shared" si="2"/>
        <v>181494</v>
      </c>
      <c r="I19" s="111">
        <f t="shared" si="3"/>
        <v>95.98272582943653</v>
      </c>
      <c r="J19" s="204">
        <f t="shared" si="0"/>
        <v>24.52415812591508</v>
      </c>
      <c r="K19" s="112">
        <f t="shared" si="0"/>
        <v>89.71039636994527</v>
      </c>
    </row>
    <row r="20" spans="1:11" ht="13.5">
      <c r="A20" s="5"/>
      <c r="B20" s="77" t="str">
        <f>+'帳票61_06(1)'!B19</f>
        <v>本部町</v>
      </c>
      <c r="C20" s="95">
        <f>SUM('(ｲ)個人均等割'!C20+'(ﾛ)所得割'!C20+'(ﾊ)法人均等割'!C20+'(ﾆ)法人税割'!C20)</f>
        <v>312396</v>
      </c>
      <c r="D20" s="96">
        <f>SUM('(ｲ)個人均等割'!D20+'(ﾛ)所得割'!D20+'(ﾊ)法人均等割'!D20+'(ﾆ)法人税割'!D20)</f>
        <v>36326</v>
      </c>
      <c r="E20" s="97">
        <f t="shared" si="1"/>
        <v>348722</v>
      </c>
      <c r="F20" s="95">
        <f>SUM('(ｲ)個人均等割'!F20+'(ﾛ)所得割'!F20+'(ﾊ)法人均等割'!F20+'(ﾆ)法人税割'!F20)</f>
        <v>296812</v>
      </c>
      <c r="G20" s="96">
        <f>SUM('(ｲ)個人均等割'!G20+'(ﾛ)所得割'!G20+'(ﾊ)法人均等割'!G20+'(ﾆ)法人税割'!G20)</f>
        <v>7397</v>
      </c>
      <c r="H20" s="97">
        <f t="shared" si="2"/>
        <v>304209</v>
      </c>
      <c r="I20" s="113">
        <f t="shared" si="3"/>
        <v>95.01145981382604</v>
      </c>
      <c r="J20" s="207">
        <f t="shared" si="0"/>
        <v>20.362825524417772</v>
      </c>
      <c r="K20" s="114">
        <f t="shared" si="0"/>
        <v>87.23539094178172</v>
      </c>
    </row>
    <row r="21" spans="1:11" ht="13.5">
      <c r="A21" s="5"/>
      <c r="B21" s="75" t="str">
        <f>+'帳票61_06(1)'!B20</f>
        <v>恩納村</v>
      </c>
      <c r="C21" s="89">
        <f>SUM('(ｲ)個人均等割'!C21+'(ﾛ)所得割'!C21+'(ﾊ)法人均等割'!C21+'(ﾆ)法人税割'!C21)</f>
        <v>366920</v>
      </c>
      <c r="D21" s="90">
        <f>SUM('(ｲ)個人均等割'!D21+'(ﾛ)所得割'!D21+'(ﾊ)法人均等割'!D21+'(ﾆ)法人税割'!D21)</f>
        <v>44315</v>
      </c>
      <c r="E21" s="91">
        <f t="shared" si="1"/>
        <v>411235</v>
      </c>
      <c r="F21" s="89">
        <f>SUM('(ｲ)個人均等割'!F21+'(ﾛ)所得割'!F21+'(ﾊ)法人均等割'!F21+'(ﾆ)法人税割'!F21)</f>
        <v>354940</v>
      </c>
      <c r="G21" s="90">
        <f>SUM('(ｲ)個人均等割'!G21+'(ﾛ)所得割'!G21+'(ﾊ)法人均等割'!G21+'(ﾆ)法人税割'!G21)</f>
        <v>19824</v>
      </c>
      <c r="H21" s="91">
        <f t="shared" si="2"/>
        <v>374764</v>
      </c>
      <c r="I21" s="109">
        <f t="shared" si="3"/>
        <v>96.73498310258367</v>
      </c>
      <c r="J21" s="155">
        <f t="shared" si="0"/>
        <v>44.73428861559292</v>
      </c>
      <c r="K21" s="110">
        <f t="shared" si="0"/>
        <v>91.13134825586343</v>
      </c>
    </row>
    <row r="22" spans="1:11" ht="13.5">
      <c r="A22" s="5"/>
      <c r="B22" s="75" t="str">
        <f>+'帳票61_06(1)'!B21</f>
        <v>宜野座村</v>
      </c>
      <c r="C22" s="89">
        <f>SUM('(ｲ)個人均等割'!C22+'(ﾛ)所得割'!C22+'(ﾊ)法人均等割'!C22+'(ﾆ)法人税割'!C22)</f>
        <v>181575</v>
      </c>
      <c r="D22" s="90">
        <f>SUM('(ｲ)個人均等割'!D22+'(ﾛ)所得割'!D22+'(ﾊ)法人均等割'!D22+'(ﾆ)法人税割'!D22)</f>
        <v>17105</v>
      </c>
      <c r="E22" s="91">
        <f t="shared" si="1"/>
        <v>198680</v>
      </c>
      <c r="F22" s="89">
        <f>SUM('(ｲ)個人均等割'!F22+'(ﾛ)所得割'!F22+'(ﾊ)法人均等割'!F22+'(ﾆ)法人税割'!F22)</f>
        <v>176443</v>
      </c>
      <c r="G22" s="90">
        <f>SUM('(ｲ)個人均等割'!G22+'(ﾛ)所得割'!G22+'(ﾊ)法人均等割'!G22+'(ﾆ)法人税割'!G22)</f>
        <v>10373</v>
      </c>
      <c r="H22" s="91">
        <f t="shared" si="2"/>
        <v>186816</v>
      </c>
      <c r="I22" s="109">
        <f t="shared" si="3"/>
        <v>97.17361971637064</v>
      </c>
      <c r="J22" s="155">
        <f t="shared" si="0"/>
        <v>60.643086816720256</v>
      </c>
      <c r="K22" s="110">
        <f t="shared" si="0"/>
        <v>94.02858868532313</v>
      </c>
    </row>
    <row r="23" spans="1:11" ht="13.5">
      <c r="A23" s="5"/>
      <c r="B23" s="75" t="str">
        <f>+'帳票61_06(1)'!B22</f>
        <v>金武町</v>
      </c>
      <c r="C23" s="89">
        <f>SUM('(ｲ)個人均等割'!C23+'(ﾛ)所得割'!C23+'(ﾊ)法人均等割'!C23+'(ﾆ)法人税割'!C23)</f>
        <v>317474</v>
      </c>
      <c r="D23" s="90">
        <f>SUM('(ｲ)個人均等割'!D23+'(ﾛ)所得割'!D23+'(ﾊ)法人均等割'!D23+'(ﾆ)法人税割'!D23)</f>
        <v>40146</v>
      </c>
      <c r="E23" s="91">
        <f t="shared" si="1"/>
        <v>357620</v>
      </c>
      <c r="F23" s="89">
        <f>SUM('(ｲ)個人均等割'!F23+'(ﾛ)所得割'!F23+'(ﾊ)法人均等割'!F23+'(ﾆ)法人税割'!F23)</f>
        <v>304787</v>
      </c>
      <c r="G23" s="90">
        <f>SUM('(ｲ)個人均等割'!G23+'(ﾛ)所得割'!G23+'(ﾊ)法人均等割'!G23+'(ﾆ)法人税割'!G23)</f>
        <v>12708</v>
      </c>
      <c r="H23" s="91">
        <f t="shared" si="2"/>
        <v>317495</v>
      </c>
      <c r="I23" s="109">
        <f t="shared" si="3"/>
        <v>96.00376723763205</v>
      </c>
      <c r="J23" s="155">
        <f t="shared" si="0"/>
        <v>31.65446121655956</v>
      </c>
      <c r="K23" s="110">
        <f t="shared" si="0"/>
        <v>88.77998993344892</v>
      </c>
    </row>
    <row r="24" spans="1:11" ht="13.5">
      <c r="A24" s="5"/>
      <c r="B24" s="76" t="str">
        <f>+'帳票61_06(1)'!B23</f>
        <v>伊江村</v>
      </c>
      <c r="C24" s="92">
        <f>SUM('(ｲ)個人均等割'!C24+'(ﾛ)所得割'!C24+'(ﾊ)法人均等割'!C24+'(ﾆ)法人税割'!C24)</f>
        <v>99408</v>
      </c>
      <c r="D24" s="93">
        <f>SUM('(ｲ)個人均等割'!D24+'(ﾛ)所得割'!D24+'(ﾊ)法人均等割'!D24+'(ﾆ)法人税割'!D24)</f>
        <v>3622</v>
      </c>
      <c r="E24" s="94">
        <f t="shared" si="1"/>
        <v>103030</v>
      </c>
      <c r="F24" s="92">
        <f>SUM('(ｲ)個人均等割'!F24+'(ﾛ)所得割'!F24+'(ﾊ)法人均等割'!F24+'(ﾆ)法人税割'!F24)</f>
        <v>98198</v>
      </c>
      <c r="G24" s="93">
        <f>SUM('(ｲ)個人均等割'!G24+'(ﾛ)所得割'!G24+'(ﾊ)法人均等割'!G24+'(ﾆ)法人税割'!G24)</f>
        <v>1491</v>
      </c>
      <c r="H24" s="94">
        <f t="shared" si="2"/>
        <v>99689</v>
      </c>
      <c r="I24" s="111">
        <f t="shared" si="3"/>
        <v>98.7827941413166</v>
      </c>
      <c r="J24" s="204">
        <f t="shared" si="0"/>
        <v>41.16510215350635</v>
      </c>
      <c r="K24" s="112">
        <f t="shared" si="0"/>
        <v>96.75725516839755</v>
      </c>
    </row>
    <row r="25" spans="1:11" ht="13.5">
      <c r="A25" s="5"/>
      <c r="B25" s="77" t="str">
        <f>+'帳票61_06(1)'!B24</f>
        <v>読谷村</v>
      </c>
      <c r="C25" s="95">
        <f>SUM('(ｲ)個人均等割'!C25+'(ﾛ)所得割'!C25+'(ﾊ)法人均等割'!C25+'(ﾆ)法人税割'!C25)</f>
        <v>1234390</v>
      </c>
      <c r="D25" s="96">
        <f>SUM('(ｲ)個人均等割'!D25+'(ﾛ)所得割'!D25+'(ﾊ)法人均等割'!D25+'(ﾆ)法人税割'!D25)</f>
        <v>99364</v>
      </c>
      <c r="E25" s="97">
        <f t="shared" si="1"/>
        <v>1333754</v>
      </c>
      <c r="F25" s="95">
        <f>SUM('(ｲ)個人均等割'!F25+'(ﾛ)所得割'!F25+'(ﾊ)法人均等割'!F25+'(ﾆ)法人税割'!F25)</f>
        <v>1187536</v>
      </c>
      <c r="G25" s="96">
        <f>SUM('(ｲ)個人均等割'!G25+'(ﾛ)所得割'!G25+'(ﾊ)法人均等割'!G25+'(ﾆ)法人税割'!G25)</f>
        <v>26108</v>
      </c>
      <c r="H25" s="97">
        <f t="shared" si="2"/>
        <v>1213644</v>
      </c>
      <c r="I25" s="113">
        <f t="shared" si="3"/>
        <v>96.20427903660918</v>
      </c>
      <c r="J25" s="207">
        <f t="shared" si="0"/>
        <v>26.27510969767723</v>
      </c>
      <c r="K25" s="114">
        <f t="shared" si="0"/>
        <v>90.99459120647437</v>
      </c>
    </row>
    <row r="26" spans="1:11" ht="13.5">
      <c r="A26" s="5"/>
      <c r="B26" s="75" t="str">
        <f>+'帳票61_06(1)'!B25</f>
        <v>嘉手納町</v>
      </c>
      <c r="C26" s="89">
        <f>SUM('(ｲ)個人均等割'!C26+'(ﾛ)所得割'!C26+'(ﾊ)法人均等割'!C26+'(ﾆ)法人税割'!C26)</f>
        <v>580018</v>
      </c>
      <c r="D26" s="90">
        <f>SUM('(ｲ)個人均等割'!D26+'(ﾛ)所得割'!D26+'(ﾊ)法人均等割'!D26+'(ﾆ)法人税割'!D26)</f>
        <v>71071</v>
      </c>
      <c r="E26" s="91">
        <f t="shared" si="1"/>
        <v>651089</v>
      </c>
      <c r="F26" s="89">
        <f>SUM('(ｲ)個人均等割'!F26+'(ﾛ)所得割'!F26+'(ﾊ)法人均等割'!F26+'(ﾆ)法人税割'!F26)</f>
        <v>559798</v>
      </c>
      <c r="G26" s="90">
        <f>SUM('(ｲ)個人均等割'!G26+'(ﾛ)所得割'!G26+'(ﾊ)法人均等割'!G26+'(ﾆ)法人税割'!G26)</f>
        <v>16079</v>
      </c>
      <c r="H26" s="91">
        <f t="shared" si="2"/>
        <v>575877</v>
      </c>
      <c r="I26" s="109">
        <f t="shared" si="3"/>
        <v>96.5139012927185</v>
      </c>
      <c r="J26" s="155">
        <f t="shared" si="0"/>
        <v>22.623855018221214</v>
      </c>
      <c r="K26" s="110">
        <f t="shared" si="0"/>
        <v>88.44827665649396</v>
      </c>
    </row>
    <row r="27" spans="1:11" ht="13.5">
      <c r="A27" s="5"/>
      <c r="B27" s="75" t="str">
        <f>+'帳票61_06(1)'!B26</f>
        <v>北谷町</v>
      </c>
      <c r="C27" s="89">
        <f>SUM('(ｲ)個人均等割'!C27+'(ﾛ)所得割'!C27+'(ﾊ)法人均等割'!C27+'(ﾆ)法人税割'!C27)</f>
        <v>1324599</v>
      </c>
      <c r="D27" s="90">
        <f>SUM('(ｲ)個人均等割'!D27+'(ﾛ)所得割'!D27+'(ﾊ)法人均等割'!D27+'(ﾆ)法人税割'!D27)</f>
        <v>116326</v>
      </c>
      <c r="E27" s="91">
        <f t="shared" si="1"/>
        <v>1440925</v>
      </c>
      <c r="F27" s="89">
        <f>SUM('(ｲ)個人均等割'!F27+'(ﾛ)所得割'!F27+'(ﾊ)法人均等割'!F27+'(ﾆ)法人税割'!F27)</f>
        <v>1277838</v>
      </c>
      <c r="G27" s="90">
        <f>SUM('(ｲ)個人均等割'!G27+'(ﾛ)所得割'!G27+'(ﾊ)法人均等割'!G27+'(ﾆ)法人税割'!G27)</f>
        <v>28696</v>
      </c>
      <c r="H27" s="91">
        <f t="shared" si="2"/>
        <v>1306534</v>
      </c>
      <c r="I27" s="109">
        <f t="shared" si="3"/>
        <v>96.46979953933229</v>
      </c>
      <c r="J27" s="155">
        <f t="shared" si="0"/>
        <v>24.668603751525882</v>
      </c>
      <c r="K27" s="110">
        <f t="shared" si="0"/>
        <v>90.67328278709856</v>
      </c>
    </row>
    <row r="28" spans="1:11" ht="13.5">
      <c r="A28" s="5"/>
      <c r="B28" s="75" t="str">
        <f>+'帳票61_06(1)'!B27</f>
        <v>北中城村</v>
      </c>
      <c r="C28" s="89">
        <f>SUM('(ｲ)個人均等割'!C28+'(ﾛ)所得割'!C28+'(ﾊ)法人均等割'!C28+'(ﾆ)法人税割'!C28)</f>
        <v>595128</v>
      </c>
      <c r="D28" s="90">
        <f>SUM('(ｲ)個人均等割'!D28+'(ﾛ)所得割'!D28+'(ﾊ)法人均等割'!D28+'(ﾆ)法人税割'!D28)</f>
        <v>81091</v>
      </c>
      <c r="E28" s="91">
        <f t="shared" si="1"/>
        <v>676219</v>
      </c>
      <c r="F28" s="89">
        <f>SUM('(ｲ)個人均等割'!F28+'(ﾛ)所得割'!F28+'(ﾊ)法人均等割'!F28+'(ﾆ)法人税割'!F28)</f>
        <v>572166</v>
      </c>
      <c r="G28" s="90">
        <f>SUM('(ｲ)個人均等割'!G28+'(ﾛ)所得割'!G28+'(ﾊ)法人均等割'!G28+'(ﾆ)法人税割'!G28)</f>
        <v>15440</v>
      </c>
      <c r="H28" s="91">
        <f t="shared" si="2"/>
        <v>587606</v>
      </c>
      <c r="I28" s="109">
        <f t="shared" si="3"/>
        <v>96.1416703633504</v>
      </c>
      <c r="J28" s="155">
        <f t="shared" si="0"/>
        <v>19.040337398724887</v>
      </c>
      <c r="K28" s="110">
        <f t="shared" si="0"/>
        <v>86.8958133385782</v>
      </c>
    </row>
    <row r="29" spans="1:11" ht="13.5">
      <c r="A29" s="5"/>
      <c r="B29" s="76" t="str">
        <f>+'帳票61_06(1)'!B28</f>
        <v>中城村</v>
      </c>
      <c r="C29" s="92">
        <f>SUM('(ｲ)個人均等割'!C29+'(ﾛ)所得割'!C29+'(ﾊ)法人均等割'!C29+'(ﾆ)法人税割'!C29)</f>
        <v>579490</v>
      </c>
      <c r="D29" s="93">
        <f>SUM('(ｲ)個人均等割'!D29+'(ﾛ)所得割'!D29+'(ﾊ)法人均等割'!D29+'(ﾆ)法人税割'!D29)</f>
        <v>40706</v>
      </c>
      <c r="E29" s="94">
        <f t="shared" si="1"/>
        <v>620196</v>
      </c>
      <c r="F29" s="92">
        <f>SUM('(ｲ)個人均等割'!F29+'(ﾛ)所得割'!F29+'(ﾊ)法人均等割'!F29+'(ﾆ)法人税割'!F29)</f>
        <v>562245</v>
      </c>
      <c r="G29" s="93">
        <f>SUM('(ｲ)個人均等割'!G29+'(ﾛ)所得割'!G29+'(ﾊ)法人均等割'!G29+'(ﾆ)法人税割'!G29)</f>
        <v>12942</v>
      </c>
      <c r="H29" s="94">
        <f t="shared" si="2"/>
        <v>575187</v>
      </c>
      <c r="I29" s="111">
        <f t="shared" si="3"/>
        <v>97.02410740478696</v>
      </c>
      <c r="J29" s="204">
        <f t="shared" si="0"/>
        <v>31.793838746130792</v>
      </c>
      <c r="K29" s="112">
        <f t="shared" si="0"/>
        <v>92.74277808950718</v>
      </c>
    </row>
    <row r="30" spans="1:11" ht="13.5">
      <c r="A30" s="5"/>
      <c r="B30" s="77" t="str">
        <f>+'帳票61_06(1)'!B29</f>
        <v>西原町</v>
      </c>
      <c r="C30" s="95">
        <f>SUM('(ｲ)個人均等割'!C30+'(ﾛ)所得割'!C30+'(ﾊ)法人均等割'!C30+'(ﾆ)法人税割'!C30)</f>
        <v>1275972</v>
      </c>
      <c r="D30" s="96">
        <f>SUM('(ｲ)個人均等割'!D30+'(ﾛ)所得割'!D30+'(ﾊ)法人均等割'!D30+'(ﾆ)法人税割'!D30)</f>
        <v>74898</v>
      </c>
      <c r="E30" s="97">
        <f t="shared" si="1"/>
        <v>1350870</v>
      </c>
      <c r="F30" s="95">
        <f>SUM('(ｲ)個人均等割'!F30+'(ﾛ)所得割'!F30+'(ﾊ)法人均等割'!F30+'(ﾆ)法人税割'!F30)</f>
        <v>1247505</v>
      </c>
      <c r="G30" s="96">
        <f>SUM('(ｲ)個人均等割'!G30+'(ﾛ)所得割'!G30+'(ﾊ)法人均等割'!G30+'(ﾆ)法人税割'!G30)</f>
        <v>21046</v>
      </c>
      <c r="H30" s="97">
        <f t="shared" si="2"/>
        <v>1268551</v>
      </c>
      <c r="I30" s="113">
        <f t="shared" si="3"/>
        <v>97.76899493092324</v>
      </c>
      <c r="J30" s="207">
        <f t="shared" si="0"/>
        <v>28.099548719591976</v>
      </c>
      <c r="K30" s="114">
        <f t="shared" si="0"/>
        <v>93.90622339677394</v>
      </c>
    </row>
    <row r="31" spans="1:11" ht="13.5">
      <c r="A31" s="5"/>
      <c r="B31" s="75" t="str">
        <f>+'帳票61_06(1)'!B30</f>
        <v>与那原町</v>
      </c>
      <c r="C31" s="89">
        <f>SUM('(ｲ)個人均等割'!C31+'(ﾛ)所得割'!C31+'(ﾊ)法人均等割'!C31+'(ﾆ)法人税割'!C31)</f>
        <v>496679</v>
      </c>
      <c r="D31" s="90">
        <f>SUM('(ｲ)個人均等割'!D31+'(ﾛ)所得割'!D31+'(ﾊ)法人均等割'!D31+'(ﾆ)法人税割'!D31)</f>
        <v>22414</v>
      </c>
      <c r="E31" s="91">
        <f t="shared" si="1"/>
        <v>519093</v>
      </c>
      <c r="F31" s="89">
        <f>SUM('(ｲ)個人均等割'!F31+'(ﾛ)所得割'!F31+'(ﾊ)法人均等割'!F31+'(ﾆ)法人税割'!F31)</f>
        <v>491465</v>
      </c>
      <c r="G31" s="90">
        <f>SUM('(ｲ)個人均等割'!G31+'(ﾛ)所得割'!G31+'(ﾊ)法人均等割'!G31+'(ﾆ)法人税割'!G31)</f>
        <v>10598</v>
      </c>
      <c r="H31" s="91">
        <f t="shared" si="2"/>
        <v>502063</v>
      </c>
      <c r="I31" s="109">
        <f t="shared" si="3"/>
        <v>98.95022741046027</v>
      </c>
      <c r="J31" s="155">
        <f t="shared" si="0"/>
        <v>47.28294815740162</v>
      </c>
      <c r="K31" s="110">
        <f t="shared" si="0"/>
        <v>96.71927766315477</v>
      </c>
    </row>
    <row r="32" spans="1:11" ht="13.5">
      <c r="A32" s="5"/>
      <c r="B32" s="75" t="str">
        <f>+'帳票61_06(1)'!B31</f>
        <v>南風原町</v>
      </c>
      <c r="C32" s="89">
        <f>SUM('(ｲ)個人均等割'!C32+'(ﾛ)所得割'!C32+'(ﾊ)法人均等割'!C32+'(ﾆ)法人税割'!C32)</f>
        <v>1306417</v>
      </c>
      <c r="D32" s="90">
        <f>SUM('(ｲ)個人均等割'!D32+'(ﾛ)所得割'!D32+'(ﾊ)法人均等割'!D32+'(ﾆ)法人税割'!D32)</f>
        <v>70210</v>
      </c>
      <c r="E32" s="91">
        <f t="shared" si="1"/>
        <v>1376627</v>
      </c>
      <c r="F32" s="89">
        <f>SUM('(ｲ)個人均等割'!F32+'(ﾛ)所得割'!F32+'(ﾊ)法人均等割'!F32+'(ﾆ)法人税割'!F32)</f>
        <v>1282806</v>
      </c>
      <c r="G32" s="90">
        <f>SUM('(ｲ)個人均等割'!G32+'(ﾛ)所得割'!G32+'(ﾊ)法人均等割'!G32+'(ﾆ)法人税割'!G32)</f>
        <v>18307</v>
      </c>
      <c r="H32" s="91">
        <f t="shared" si="2"/>
        <v>1301113</v>
      </c>
      <c r="I32" s="109">
        <f t="shared" si="3"/>
        <v>98.19269038905648</v>
      </c>
      <c r="J32" s="155">
        <f t="shared" si="0"/>
        <v>26.07463324312776</v>
      </c>
      <c r="K32" s="110">
        <f t="shared" si="0"/>
        <v>94.51456349468666</v>
      </c>
    </row>
    <row r="33" spans="1:11" ht="13.5">
      <c r="A33" s="5"/>
      <c r="B33" s="75" t="str">
        <f>+'帳票61_06(1)'!B32</f>
        <v>渡嘉敷村</v>
      </c>
      <c r="C33" s="89">
        <f>SUM('(ｲ)個人均等割'!C33+'(ﾛ)所得割'!C33+'(ﾊ)法人均等割'!C33+'(ﾆ)法人税割'!C33)</f>
        <v>28309</v>
      </c>
      <c r="D33" s="90">
        <f>SUM('(ｲ)個人均等割'!D33+'(ﾛ)所得割'!D33+'(ﾊ)法人均等割'!D33+'(ﾆ)法人税割'!D33)</f>
        <v>485</v>
      </c>
      <c r="E33" s="91">
        <f t="shared" si="1"/>
        <v>28794</v>
      </c>
      <c r="F33" s="89">
        <f>SUM('(ｲ)個人均等割'!F33+'(ﾛ)所得割'!F33+'(ﾊ)法人均等割'!F33+'(ﾆ)法人税割'!F33)</f>
        <v>28233</v>
      </c>
      <c r="G33" s="90">
        <f>SUM('(ｲ)個人均等割'!G33+'(ﾛ)所得割'!G33+'(ﾊ)法人均等割'!G33+'(ﾆ)法人税割'!G33)</f>
        <v>273</v>
      </c>
      <c r="H33" s="91">
        <f t="shared" si="2"/>
        <v>28506</v>
      </c>
      <c r="I33" s="109">
        <f t="shared" si="3"/>
        <v>99.73153414108587</v>
      </c>
      <c r="J33" s="155">
        <f t="shared" si="0"/>
        <v>56.28865979381443</v>
      </c>
      <c r="K33" s="110">
        <f t="shared" si="0"/>
        <v>98.99979162325484</v>
      </c>
    </row>
    <row r="34" spans="1:11" ht="13.5">
      <c r="A34" s="5"/>
      <c r="B34" s="76" t="str">
        <f>+'帳票61_06(1)'!B33</f>
        <v>座間味村</v>
      </c>
      <c r="C34" s="92">
        <f>SUM('(ｲ)個人均等割'!C34+'(ﾛ)所得割'!C34+'(ﾊ)法人均等割'!C34+'(ﾆ)法人税割'!C34)</f>
        <v>31677</v>
      </c>
      <c r="D34" s="93">
        <f>SUM('(ｲ)個人均等割'!D34+'(ﾛ)所得割'!D34+'(ﾊ)法人均等割'!D34+'(ﾆ)法人税割'!D34)</f>
        <v>3783</v>
      </c>
      <c r="E34" s="94">
        <f t="shared" si="1"/>
        <v>35460</v>
      </c>
      <c r="F34" s="92">
        <f>SUM('(ｲ)個人均等割'!F34+'(ﾛ)所得割'!F34+'(ﾊ)法人均等割'!F34+'(ﾆ)法人税割'!F34)</f>
        <v>29830</v>
      </c>
      <c r="G34" s="93">
        <f>SUM('(ｲ)個人均等割'!G34+'(ﾛ)所得割'!G34+'(ﾊ)法人均等割'!G34+'(ﾆ)法人税割'!G34)</f>
        <v>1322</v>
      </c>
      <c r="H34" s="94">
        <f t="shared" si="2"/>
        <v>31152</v>
      </c>
      <c r="I34" s="111">
        <f t="shared" si="3"/>
        <v>94.16927107996338</v>
      </c>
      <c r="J34" s="204">
        <f t="shared" si="0"/>
        <v>34.94581020354216</v>
      </c>
      <c r="K34" s="112">
        <f t="shared" si="0"/>
        <v>87.85109983079526</v>
      </c>
    </row>
    <row r="35" spans="1:11" ht="13.5">
      <c r="A35" s="5"/>
      <c r="B35" s="77" t="str">
        <f>+'帳票61_06(1)'!B34</f>
        <v>粟国村</v>
      </c>
      <c r="C35" s="95">
        <f>SUM('(ｲ)個人均等割'!C35+'(ﾛ)所得割'!C35+'(ﾊ)法人均等割'!C35+'(ﾆ)法人税割'!C35)</f>
        <v>21251</v>
      </c>
      <c r="D35" s="96">
        <f>SUM('(ｲ)個人均等割'!D35+'(ﾛ)所得割'!D35+'(ﾊ)法人均等割'!D35+'(ﾆ)法人税割'!D35)</f>
        <v>622</v>
      </c>
      <c r="E35" s="97">
        <f t="shared" si="1"/>
        <v>21873</v>
      </c>
      <c r="F35" s="95">
        <f>SUM('(ｲ)個人均等割'!F35+'(ﾛ)所得割'!F35+'(ﾊ)法人均等割'!F35+'(ﾆ)法人税割'!F35)</f>
        <v>20955</v>
      </c>
      <c r="G35" s="96">
        <f>SUM('(ｲ)個人均等割'!G35+'(ﾛ)所得割'!G35+'(ﾊ)法人均等割'!G35+'(ﾆ)法人税割'!G35)</f>
        <v>214</v>
      </c>
      <c r="H35" s="97">
        <f t="shared" si="2"/>
        <v>21169</v>
      </c>
      <c r="I35" s="113">
        <f t="shared" si="3"/>
        <v>98.60712437061785</v>
      </c>
      <c r="J35" s="207">
        <f t="shared" si="0"/>
        <v>34.40514469453376</v>
      </c>
      <c r="K35" s="114">
        <f t="shared" si="0"/>
        <v>96.78142001554428</v>
      </c>
    </row>
    <row r="36" spans="1:11" ht="13.5">
      <c r="A36" s="5"/>
      <c r="B36" s="75" t="str">
        <f>+'帳票61_06(1)'!B35</f>
        <v>渡名喜村</v>
      </c>
      <c r="C36" s="89">
        <f>SUM('(ｲ)個人均等割'!C36+'(ﾛ)所得割'!C36+'(ﾊ)法人均等割'!C36+'(ﾆ)法人税割'!C36)</f>
        <v>13801</v>
      </c>
      <c r="D36" s="90">
        <f>SUM('(ｲ)個人均等割'!D36+'(ﾛ)所得割'!D36+'(ﾊ)法人均等割'!D36+'(ﾆ)法人税割'!D36)</f>
        <v>1789</v>
      </c>
      <c r="E36" s="91">
        <f t="shared" si="1"/>
        <v>15590</v>
      </c>
      <c r="F36" s="89">
        <f>SUM('(ｲ)個人均等割'!F36+'(ﾛ)所得割'!F36+'(ﾊ)法人均等割'!F36+'(ﾆ)法人税割'!F36)</f>
        <v>13500</v>
      </c>
      <c r="G36" s="90">
        <f>SUM('(ｲ)個人均等割'!G36+'(ﾛ)所得割'!G36+'(ﾊ)法人均等割'!G36+'(ﾆ)法人税割'!G36)</f>
        <v>775</v>
      </c>
      <c r="H36" s="91">
        <f t="shared" si="2"/>
        <v>14275</v>
      </c>
      <c r="I36" s="109">
        <f t="shared" si="3"/>
        <v>97.81899862328817</v>
      </c>
      <c r="J36" s="155">
        <f t="shared" si="0"/>
        <v>43.320290665176074</v>
      </c>
      <c r="K36" s="110">
        <f t="shared" si="0"/>
        <v>91.56510583707504</v>
      </c>
    </row>
    <row r="37" spans="1:11" ht="13.5">
      <c r="A37" s="5"/>
      <c r="B37" s="75" t="str">
        <f>+'帳票61_06(1)'!B36</f>
        <v>南大東村</v>
      </c>
      <c r="C37" s="89">
        <f>SUM('(ｲ)個人均等割'!C37+'(ﾛ)所得割'!C37+'(ﾊ)法人均等割'!C37+'(ﾆ)法人税割'!C37)</f>
        <v>76877</v>
      </c>
      <c r="D37" s="90">
        <f>SUM('(ｲ)個人均等割'!D37+'(ﾛ)所得割'!D37+'(ﾊ)法人均等割'!D37+'(ﾆ)法人税割'!D37)</f>
        <v>3546</v>
      </c>
      <c r="E37" s="91">
        <f t="shared" si="1"/>
        <v>80423</v>
      </c>
      <c r="F37" s="89">
        <f>SUM('(ｲ)個人均等割'!F37+'(ﾛ)所得割'!F37+'(ﾊ)法人均等割'!F37+'(ﾆ)法人税割'!F37)</f>
        <v>75857</v>
      </c>
      <c r="G37" s="90">
        <f>SUM('(ｲ)個人均等割'!G37+'(ﾛ)所得割'!G37+'(ﾊ)法人均等割'!G37+'(ﾆ)法人税割'!G37)</f>
        <v>1609</v>
      </c>
      <c r="H37" s="91">
        <f t="shared" si="2"/>
        <v>77466</v>
      </c>
      <c r="I37" s="109">
        <f t="shared" si="3"/>
        <v>98.67320524994471</v>
      </c>
      <c r="J37" s="155">
        <f t="shared" si="3"/>
        <v>45.37507050197406</v>
      </c>
      <c r="K37" s="110">
        <f t="shared" si="3"/>
        <v>96.32319112691643</v>
      </c>
    </row>
    <row r="38" spans="1:11" ht="13.5">
      <c r="A38" s="5"/>
      <c r="B38" s="75" t="str">
        <f>+'帳票61_06(1)'!B37</f>
        <v>北大東村</v>
      </c>
      <c r="C38" s="89">
        <f>SUM('(ｲ)個人均等割'!C38+'(ﾛ)所得割'!C38+'(ﾊ)法人均等割'!C38+'(ﾆ)法人税割'!C38)</f>
        <v>37683</v>
      </c>
      <c r="D38" s="90">
        <f>SUM('(ｲ)個人均等割'!D38+'(ﾛ)所得割'!D38+'(ﾊ)法人均等割'!D38+'(ﾆ)法人税割'!D38)</f>
        <v>855</v>
      </c>
      <c r="E38" s="91">
        <f t="shared" si="1"/>
        <v>38538</v>
      </c>
      <c r="F38" s="89">
        <f>SUM('(ｲ)個人均等割'!F38+'(ﾛ)所得割'!F38+'(ﾊ)法人均等割'!F38+'(ﾆ)法人税割'!F38)</f>
        <v>37174</v>
      </c>
      <c r="G38" s="90">
        <f>SUM('(ｲ)個人均等割'!G38+'(ﾛ)所得割'!G38+'(ﾊ)法人均等割'!G38+'(ﾆ)法人税割'!G38)</f>
        <v>405</v>
      </c>
      <c r="H38" s="91">
        <f t="shared" si="2"/>
        <v>37579</v>
      </c>
      <c r="I38" s="109">
        <f t="shared" si="3"/>
        <v>98.64925828622987</v>
      </c>
      <c r="J38" s="155">
        <f t="shared" si="3"/>
        <v>47.368421052631575</v>
      </c>
      <c r="K38" s="110">
        <f t="shared" si="3"/>
        <v>97.51154704447558</v>
      </c>
    </row>
    <row r="39" spans="1:11" ht="13.5">
      <c r="A39" s="5"/>
      <c r="B39" s="76" t="str">
        <f>+'帳票61_06(1)'!B38</f>
        <v>伊平屋村</v>
      </c>
      <c r="C39" s="92">
        <f>SUM('(ｲ)個人均等割'!C39+'(ﾛ)所得割'!C39+'(ﾊ)法人均等割'!C39+'(ﾆ)法人税割'!C39)</f>
        <v>31294</v>
      </c>
      <c r="D39" s="93">
        <f>SUM('(ｲ)個人均等割'!D39+'(ﾛ)所得割'!D39+'(ﾊ)法人均等割'!D39+'(ﾆ)法人税割'!D39)</f>
        <v>2713</v>
      </c>
      <c r="E39" s="94">
        <f t="shared" si="1"/>
        <v>34007</v>
      </c>
      <c r="F39" s="92">
        <f>SUM('(ｲ)個人均等割'!F39+'(ﾛ)所得割'!F39+'(ﾊ)法人均等割'!F39+'(ﾆ)法人税割'!F39)</f>
        <v>30085</v>
      </c>
      <c r="G39" s="93">
        <f>SUM('(ｲ)個人均等割'!G39+'(ﾛ)所得割'!G39+'(ﾊ)法人均等割'!G39+'(ﾆ)法人税割'!G39)</f>
        <v>1527</v>
      </c>
      <c r="H39" s="94">
        <f t="shared" si="2"/>
        <v>31612</v>
      </c>
      <c r="I39" s="111">
        <f t="shared" si="3"/>
        <v>96.13663961142711</v>
      </c>
      <c r="J39" s="204">
        <f t="shared" si="3"/>
        <v>56.284555842241055</v>
      </c>
      <c r="K39" s="112">
        <f t="shared" si="3"/>
        <v>92.95733231393537</v>
      </c>
    </row>
    <row r="40" spans="1:11" ht="13.5">
      <c r="A40" s="5"/>
      <c r="B40" s="77" t="str">
        <f>+'帳票61_06(1)'!B39</f>
        <v>伊是名村</v>
      </c>
      <c r="C40" s="95">
        <f>SUM('(ｲ)個人均等割'!C40+'(ﾛ)所得割'!C40+'(ﾊ)法人均等割'!C40+'(ﾆ)法人税割'!C40)</f>
        <v>48999</v>
      </c>
      <c r="D40" s="96">
        <f>SUM('(ｲ)個人均等割'!D40+'(ﾛ)所得割'!D40+'(ﾊ)法人均等割'!D40+'(ﾆ)法人税割'!D40)</f>
        <v>4989</v>
      </c>
      <c r="E40" s="97">
        <f t="shared" si="1"/>
        <v>53988</v>
      </c>
      <c r="F40" s="95">
        <f>SUM('(ｲ)個人均等割'!F40+'(ﾛ)所得割'!F40+'(ﾊ)法人均等割'!F40+'(ﾆ)法人税割'!F40)</f>
        <v>48298</v>
      </c>
      <c r="G40" s="96">
        <f>SUM('(ｲ)個人均等割'!G40+'(ﾛ)所得割'!G40+'(ﾊ)法人均等割'!G40+'(ﾆ)法人税割'!G40)</f>
        <v>1446</v>
      </c>
      <c r="H40" s="97">
        <f t="shared" si="2"/>
        <v>49744</v>
      </c>
      <c r="I40" s="113">
        <f t="shared" si="3"/>
        <v>98.56935855833792</v>
      </c>
      <c r="J40" s="207">
        <f t="shared" si="3"/>
        <v>28.983764281419123</v>
      </c>
      <c r="K40" s="114">
        <f t="shared" si="3"/>
        <v>92.13899385048529</v>
      </c>
    </row>
    <row r="41" spans="1:11" ht="13.5">
      <c r="A41" s="5"/>
      <c r="B41" s="75" t="str">
        <f>+'帳票61_06(1)'!B40</f>
        <v>久米島町</v>
      </c>
      <c r="C41" s="89">
        <f>SUM('(ｲ)個人均等割'!C41+'(ﾛ)所得割'!C41+'(ﾊ)法人均等割'!C41+'(ﾆ)法人税割'!C41)</f>
        <v>240449</v>
      </c>
      <c r="D41" s="90">
        <f>SUM('(ｲ)個人均等割'!D41+'(ﾛ)所得割'!D41+'(ﾊ)法人均等割'!D41+'(ﾆ)法人税割'!D41)</f>
        <v>23540</v>
      </c>
      <c r="E41" s="91">
        <f t="shared" si="1"/>
        <v>263989</v>
      </c>
      <c r="F41" s="89">
        <f>SUM('(ｲ)個人均等割'!F41+'(ﾛ)所得割'!F41+'(ﾊ)法人均等割'!F41+'(ﾆ)法人税割'!F41)</f>
        <v>233620</v>
      </c>
      <c r="G41" s="90">
        <f>SUM('(ｲ)個人均等割'!G41+'(ﾛ)所得割'!G41+'(ﾊ)法人均等割'!G41+'(ﾆ)法人税割'!G41)</f>
        <v>7397</v>
      </c>
      <c r="H41" s="91">
        <f t="shared" si="2"/>
        <v>241017</v>
      </c>
      <c r="I41" s="109">
        <f t="shared" si="3"/>
        <v>97.15989669326967</v>
      </c>
      <c r="J41" s="155">
        <f t="shared" si="3"/>
        <v>31.423109600679695</v>
      </c>
      <c r="K41" s="110">
        <f t="shared" si="3"/>
        <v>91.29812227024611</v>
      </c>
    </row>
    <row r="42" spans="1:11" ht="13.5">
      <c r="A42" s="5"/>
      <c r="B42" s="75" t="str">
        <f>+'帳票61_06(1)'!B41</f>
        <v>八重瀬町</v>
      </c>
      <c r="C42" s="89">
        <f>SUM('(ｲ)個人均等割'!C42+'(ﾛ)所得割'!C42+'(ﾊ)法人均等割'!C42+'(ﾆ)法人税割'!C42)</f>
        <v>672138</v>
      </c>
      <c r="D42" s="90">
        <f>SUM('(ｲ)個人均等割'!D42+'(ﾛ)所得割'!D42+'(ﾊ)法人均等割'!D42+'(ﾆ)法人税割'!D42)</f>
        <v>92348</v>
      </c>
      <c r="E42" s="91">
        <f t="shared" si="1"/>
        <v>764486</v>
      </c>
      <c r="F42" s="89">
        <f>SUM('(ｲ)個人均等割'!F42+'(ﾛ)所得割'!F42+'(ﾊ)法人均等割'!F42+'(ﾆ)法人税割'!F42)</f>
        <v>641144</v>
      </c>
      <c r="G42" s="90">
        <f>SUM('(ｲ)個人均等割'!G42+'(ﾛ)所得割'!G42+'(ﾊ)法人均等割'!G42+'(ﾆ)法人税割'!G42)</f>
        <v>20154</v>
      </c>
      <c r="H42" s="91">
        <f t="shared" si="2"/>
        <v>661298</v>
      </c>
      <c r="I42" s="109">
        <f t="shared" si="3"/>
        <v>95.38874457328703</v>
      </c>
      <c r="J42" s="155">
        <f t="shared" si="3"/>
        <v>21.823970199679472</v>
      </c>
      <c r="K42" s="110">
        <f t="shared" si="3"/>
        <v>86.50230350850113</v>
      </c>
    </row>
    <row r="43" spans="1:11" ht="13.5">
      <c r="A43" s="5"/>
      <c r="B43" s="75" t="str">
        <f>+'帳票61_06(1)'!B42</f>
        <v>多良間村</v>
      </c>
      <c r="C43" s="89">
        <f>SUM('(ｲ)個人均等割'!C43+'(ﾛ)所得割'!C43+'(ﾊ)法人均等割'!C43+'(ﾆ)法人税割'!C43)</f>
        <v>28937</v>
      </c>
      <c r="D43" s="90">
        <f>SUM('(ｲ)個人均等割'!D43+'(ﾛ)所得割'!D43+'(ﾊ)法人均等割'!D43+'(ﾆ)法人税割'!D43)</f>
        <v>3899</v>
      </c>
      <c r="E43" s="91">
        <f t="shared" si="1"/>
        <v>32836</v>
      </c>
      <c r="F43" s="89">
        <f>SUM('(ｲ)個人均等割'!F43+'(ﾛ)所得割'!F43+'(ﾊ)法人均等割'!F43+'(ﾆ)法人税割'!F43)</f>
        <v>26830</v>
      </c>
      <c r="G43" s="90">
        <f>SUM('(ｲ)個人均等割'!G43+'(ﾛ)所得割'!G43+'(ﾊ)法人均等割'!G43+'(ﾆ)法人税割'!G43)</f>
        <v>2937</v>
      </c>
      <c r="H43" s="91">
        <f t="shared" si="2"/>
        <v>29767</v>
      </c>
      <c r="I43" s="109">
        <f t="shared" si="3"/>
        <v>92.71866468535094</v>
      </c>
      <c r="J43" s="155">
        <f t="shared" si="3"/>
        <v>75.32700692485253</v>
      </c>
      <c r="K43" s="110">
        <f t="shared" si="3"/>
        <v>90.65355098063101</v>
      </c>
    </row>
    <row r="44" spans="1:11" ht="13.5">
      <c r="A44" s="5"/>
      <c r="B44" s="76" t="str">
        <f>+'帳票61_06(1)'!B43</f>
        <v>竹富町</v>
      </c>
      <c r="C44" s="92">
        <f>SUM('(ｲ)個人均等割'!C44+'(ﾛ)所得割'!C44+'(ﾊ)法人均等割'!C44+'(ﾆ)法人税割'!C44)</f>
        <v>138025</v>
      </c>
      <c r="D44" s="93">
        <f>SUM('(ｲ)個人均等割'!D44+'(ﾛ)所得割'!D44+'(ﾊ)法人均等割'!D44+'(ﾆ)法人税割'!D44)</f>
        <v>8076</v>
      </c>
      <c r="E44" s="94">
        <f t="shared" si="1"/>
        <v>146101</v>
      </c>
      <c r="F44" s="92">
        <f>SUM('(ｲ)個人均等割'!F44+'(ﾛ)所得割'!F44+'(ﾊ)法人均等割'!F44+'(ﾆ)法人税割'!F44)</f>
        <v>133671</v>
      </c>
      <c r="G44" s="93">
        <f>SUM('(ｲ)個人均等割'!G44+'(ﾛ)所得割'!G44+'(ﾊ)法人均等割'!G44+'(ﾆ)法人税割'!G44)</f>
        <v>3190</v>
      </c>
      <c r="H44" s="94">
        <f t="shared" si="2"/>
        <v>136861</v>
      </c>
      <c r="I44" s="111">
        <f t="shared" si="3"/>
        <v>96.84549900380365</v>
      </c>
      <c r="J44" s="204">
        <f t="shared" si="3"/>
        <v>39.49975235264983</v>
      </c>
      <c r="K44" s="112">
        <f t="shared" si="3"/>
        <v>93.67560796982909</v>
      </c>
    </row>
    <row r="45" spans="1:11" ht="14.25" thickBot="1">
      <c r="A45" s="5"/>
      <c r="B45" s="77" t="str">
        <f>+'帳票61_06(1)'!B44</f>
        <v>与那国町</v>
      </c>
      <c r="C45" s="95">
        <f>SUM('(ｲ)個人均等割'!C45+'(ﾛ)所得割'!C45+'(ﾊ)法人均等割'!C45+'(ﾆ)法人税割'!C45)</f>
        <v>51683</v>
      </c>
      <c r="D45" s="96">
        <f>SUM('(ｲ)個人均等割'!D45+'(ﾛ)所得割'!D45+'(ﾊ)法人均等割'!D45+'(ﾆ)法人税割'!D45)</f>
        <v>537</v>
      </c>
      <c r="E45" s="97">
        <f t="shared" si="1"/>
        <v>52220</v>
      </c>
      <c r="F45" s="95">
        <f>SUM('(ｲ)個人均等割'!F45+'(ﾛ)所得割'!F45+'(ﾊ)法人均等割'!F45+'(ﾆ)法人税割'!F45)</f>
        <v>50951</v>
      </c>
      <c r="G45" s="96">
        <f>SUM('(ｲ)個人均等割'!G45+'(ﾛ)所得割'!G45+'(ﾊ)法人均等割'!G45+'(ﾆ)法人税割'!G45)</f>
        <v>242</v>
      </c>
      <c r="H45" s="97">
        <f t="shared" si="2"/>
        <v>51193</v>
      </c>
      <c r="I45" s="113">
        <f t="shared" si="3"/>
        <v>98.58367354836213</v>
      </c>
      <c r="J45" s="207">
        <f t="shared" si="3"/>
        <v>45.06517690875233</v>
      </c>
      <c r="K45" s="114">
        <f t="shared" si="3"/>
        <v>98.03332056683263</v>
      </c>
    </row>
    <row r="46" spans="1:11" ht="14.25" thickTop="1">
      <c r="A46" s="7"/>
      <c r="B46" s="79" t="s">
        <v>65</v>
      </c>
      <c r="C46" s="98">
        <f aca="true" t="shared" si="4" ref="C46:H46">SUM(C5:C15)</f>
        <v>43868658</v>
      </c>
      <c r="D46" s="99">
        <f t="shared" si="4"/>
        <v>3482798</v>
      </c>
      <c r="E46" s="100">
        <f t="shared" si="4"/>
        <v>47351456</v>
      </c>
      <c r="F46" s="98">
        <f t="shared" si="4"/>
        <v>42567315</v>
      </c>
      <c r="G46" s="99">
        <f t="shared" si="4"/>
        <v>928393</v>
      </c>
      <c r="H46" s="100">
        <f t="shared" si="4"/>
        <v>43495708</v>
      </c>
      <c r="I46" s="115">
        <f t="shared" si="3"/>
        <v>97.0335472765089</v>
      </c>
      <c r="J46" s="219">
        <f t="shared" si="3"/>
        <v>26.65652730936448</v>
      </c>
      <c r="K46" s="116">
        <f t="shared" si="3"/>
        <v>91.85717119237052</v>
      </c>
    </row>
    <row r="47" spans="1:11" ht="14.25" thickBot="1">
      <c r="A47" s="7"/>
      <c r="B47" s="80" t="s">
        <v>66</v>
      </c>
      <c r="C47" s="101">
        <f aca="true" t="shared" si="5" ref="C47:H47">SUM(C16:C45)</f>
        <v>10522958</v>
      </c>
      <c r="D47" s="102">
        <f t="shared" si="5"/>
        <v>906081</v>
      </c>
      <c r="E47" s="103">
        <f t="shared" si="5"/>
        <v>11429039</v>
      </c>
      <c r="F47" s="101">
        <f t="shared" si="5"/>
        <v>10199937</v>
      </c>
      <c r="G47" s="102">
        <f t="shared" si="5"/>
        <v>252674</v>
      </c>
      <c r="H47" s="103">
        <f t="shared" si="5"/>
        <v>10452611</v>
      </c>
      <c r="I47" s="117">
        <f t="shared" si="3"/>
        <v>96.9303213031925</v>
      </c>
      <c r="J47" s="216">
        <f t="shared" si="3"/>
        <v>27.886469311242596</v>
      </c>
      <c r="K47" s="118">
        <f t="shared" si="3"/>
        <v>91.4566045316671</v>
      </c>
    </row>
    <row r="48" spans="2:11" ht="14.25" thickBot="1">
      <c r="B48" s="82" t="s">
        <v>130</v>
      </c>
      <c r="C48" s="104">
        <f aca="true" t="shared" si="6" ref="C48:H48">SUM(C46:C47)</f>
        <v>54391616</v>
      </c>
      <c r="D48" s="105">
        <f t="shared" si="6"/>
        <v>4388879</v>
      </c>
      <c r="E48" s="106">
        <f t="shared" si="6"/>
        <v>58780495</v>
      </c>
      <c r="F48" s="104">
        <f t="shared" si="6"/>
        <v>52767252</v>
      </c>
      <c r="G48" s="105">
        <f t="shared" si="6"/>
        <v>1181067</v>
      </c>
      <c r="H48" s="106">
        <f t="shared" si="6"/>
        <v>53948319</v>
      </c>
      <c r="I48" s="119">
        <f t="shared" si="3"/>
        <v>97.01357650414359</v>
      </c>
      <c r="J48" s="224">
        <f t="shared" si="3"/>
        <v>26.910447975439745</v>
      </c>
      <c r="K48" s="120">
        <f t="shared" si="3"/>
        <v>91.77928664942343</v>
      </c>
    </row>
  </sheetData>
  <sheetProtection/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68</v>
      </c>
      <c r="I1" s="2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+'帳票61_06(1)'!AD4</f>
        <v>354647</v>
      </c>
      <c r="D5" s="127">
        <f>+'帳票61_06(1)'!AE4</f>
        <v>32697</v>
      </c>
      <c r="E5" s="128">
        <f aca="true" t="shared" si="0" ref="E5:E36">SUM(C5:D5)</f>
        <v>387344</v>
      </c>
      <c r="F5" s="126">
        <f>+'帳票61_06(1)'!AI4</f>
        <v>343983</v>
      </c>
      <c r="G5" s="127">
        <f>+'帳票61_06(1)'!AJ4</f>
        <v>8179</v>
      </c>
      <c r="H5" s="128">
        <f aca="true" t="shared" si="1" ref="H5:H36">SUM(F5:G5)</f>
        <v>352162</v>
      </c>
      <c r="I5" s="141">
        <f>IF(C5=0,"－",(F5/C5)*100)</f>
        <v>96.99306634484431</v>
      </c>
      <c r="J5" s="142">
        <f aca="true" t="shared" si="2" ref="J5:K36">IF(D5=0,"－",(G5/D5)*100)</f>
        <v>25.01452732666605</v>
      </c>
      <c r="K5" s="143">
        <f>IF(E5=0,"－",(H5/E5)*100)</f>
        <v>90.91711760089223</v>
      </c>
    </row>
    <row r="6" spans="1:11" ht="13.5">
      <c r="A6" s="17"/>
      <c r="B6" s="75" t="str">
        <f>+'帳票61_06(1)'!B5</f>
        <v>宜野湾市</v>
      </c>
      <c r="C6" s="129">
        <f>+'帳票61_06(1)'!AD5</f>
        <v>105947</v>
      </c>
      <c r="D6" s="130">
        <f>+'帳票61_06(1)'!AE5</f>
        <v>9744</v>
      </c>
      <c r="E6" s="131">
        <f t="shared" si="0"/>
        <v>115691</v>
      </c>
      <c r="F6" s="129">
        <f>+'帳票61_06(1)'!AI5</f>
        <v>101767</v>
      </c>
      <c r="G6" s="130">
        <f>+'帳票61_06(1)'!AJ5</f>
        <v>1880</v>
      </c>
      <c r="H6" s="131">
        <f t="shared" si="1"/>
        <v>103647</v>
      </c>
      <c r="I6" s="144">
        <f aca="true" t="shared" si="3" ref="I6:K48">IF(C6=0,"－",(F6/C6)*100)</f>
        <v>96.05463108912947</v>
      </c>
      <c r="J6" s="145">
        <f t="shared" si="2"/>
        <v>19.293924466338257</v>
      </c>
      <c r="K6" s="146">
        <f t="shared" si="2"/>
        <v>89.58950998781236</v>
      </c>
    </row>
    <row r="7" spans="1:11" ht="13.5">
      <c r="A7" s="17"/>
      <c r="B7" s="75" t="str">
        <f>+'帳票61_06(1)'!B6</f>
        <v>石垣市</v>
      </c>
      <c r="C7" s="129">
        <f>+'帳票61_06(1)'!AD6</f>
        <v>51271</v>
      </c>
      <c r="D7" s="130">
        <f>+'帳票61_06(1)'!AE6</f>
        <v>5069</v>
      </c>
      <c r="E7" s="131">
        <f t="shared" si="0"/>
        <v>56340</v>
      </c>
      <c r="F7" s="129">
        <f>+'帳票61_06(1)'!AI6</f>
        <v>49636</v>
      </c>
      <c r="G7" s="130">
        <f>+'帳票61_06(1)'!AJ6</f>
        <v>1771</v>
      </c>
      <c r="H7" s="131">
        <f t="shared" si="1"/>
        <v>51407</v>
      </c>
      <c r="I7" s="144">
        <f t="shared" si="3"/>
        <v>96.81106278402996</v>
      </c>
      <c r="J7" s="145">
        <f t="shared" si="2"/>
        <v>34.93785756559479</v>
      </c>
      <c r="K7" s="146">
        <f t="shared" si="2"/>
        <v>91.24423145189918</v>
      </c>
    </row>
    <row r="8" spans="1:11" ht="13.5">
      <c r="A8" s="17"/>
      <c r="B8" s="75" t="str">
        <f>+'帳票61_06(1)'!B7</f>
        <v>浦添市</v>
      </c>
      <c r="C8" s="129">
        <f>+'帳票61_06(1)'!AD7</f>
        <v>131123</v>
      </c>
      <c r="D8" s="130">
        <f>+'帳票61_06(1)'!AE7</f>
        <v>7345</v>
      </c>
      <c r="E8" s="131">
        <f t="shared" si="0"/>
        <v>138468</v>
      </c>
      <c r="F8" s="129">
        <f>+'帳票61_06(1)'!AI7</f>
        <v>127606</v>
      </c>
      <c r="G8" s="130">
        <f>+'帳票61_06(1)'!AJ7</f>
        <v>2421</v>
      </c>
      <c r="H8" s="131">
        <f t="shared" si="1"/>
        <v>130027</v>
      </c>
      <c r="I8" s="144">
        <f t="shared" si="3"/>
        <v>97.31778559062865</v>
      </c>
      <c r="J8" s="145">
        <f t="shared" si="2"/>
        <v>32.961198093941455</v>
      </c>
      <c r="K8" s="146">
        <f t="shared" si="2"/>
        <v>93.90400670190947</v>
      </c>
    </row>
    <row r="9" spans="1:11" ht="13.5">
      <c r="A9" s="17"/>
      <c r="B9" s="76" t="str">
        <f>+'帳票61_06(1)'!B8</f>
        <v>名護市</v>
      </c>
      <c r="C9" s="132">
        <f>+'帳票61_06(1)'!AD8</f>
        <v>65196</v>
      </c>
      <c r="D9" s="133">
        <f>+'帳票61_06(1)'!AE8</f>
        <v>7180</v>
      </c>
      <c r="E9" s="134">
        <f t="shared" si="0"/>
        <v>72376</v>
      </c>
      <c r="F9" s="132">
        <f>+'帳票61_06(1)'!AI8</f>
        <v>62776</v>
      </c>
      <c r="G9" s="133">
        <f>+'帳票61_06(1)'!AJ8</f>
        <v>1765</v>
      </c>
      <c r="H9" s="134">
        <f t="shared" si="1"/>
        <v>64541</v>
      </c>
      <c r="I9" s="147">
        <f t="shared" si="3"/>
        <v>96.28811583532733</v>
      </c>
      <c r="J9" s="148">
        <f t="shared" si="2"/>
        <v>24.58217270194986</v>
      </c>
      <c r="K9" s="149">
        <f t="shared" si="2"/>
        <v>89.17458826130209</v>
      </c>
    </row>
    <row r="10" spans="1:11" ht="13.5">
      <c r="A10" s="17"/>
      <c r="B10" s="77" t="str">
        <f>+'帳票61_06(1)'!B9</f>
        <v>糸満市</v>
      </c>
      <c r="C10" s="135">
        <f>+'帳票61_06(1)'!AD9</f>
        <v>58833</v>
      </c>
      <c r="D10" s="136">
        <f>+'帳票61_06(1)'!AE9</f>
        <v>5806</v>
      </c>
      <c r="E10" s="137">
        <f t="shared" si="0"/>
        <v>64639</v>
      </c>
      <c r="F10" s="135">
        <f>+'帳票61_06(1)'!AI9</f>
        <v>56726</v>
      </c>
      <c r="G10" s="136">
        <f>+'帳票61_06(1)'!AJ9</f>
        <v>1653</v>
      </c>
      <c r="H10" s="137">
        <f t="shared" si="1"/>
        <v>58379</v>
      </c>
      <c r="I10" s="150">
        <f t="shared" si="3"/>
        <v>96.41867659306853</v>
      </c>
      <c r="J10" s="151">
        <f t="shared" si="2"/>
        <v>28.470547709266274</v>
      </c>
      <c r="K10" s="152">
        <f t="shared" si="2"/>
        <v>90.31544423645168</v>
      </c>
    </row>
    <row r="11" spans="1:11" ht="13.5">
      <c r="A11" s="17"/>
      <c r="B11" s="75" t="str">
        <f>+'帳票61_06(1)'!B10</f>
        <v>沖縄市</v>
      </c>
      <c r="C11" s="129">
        <f>+'帳票61_06(1)'!AD10</f>
        <v>137880</v>
      </c>
      <c r="D11" s="130">
        <f>+'帳票61_06(1)'!AE10</f>
        <v>11941</v>
      </c>
      <c r="E11" s="131">
        <f t="shared" si="0"/>
        <v>149821</v>
      </c>
      <c r="F11" s="129">
        <f>+'帳票61_06(1)'!AI10</f>
        <v>132654</v>
      </c>
      <c r="G11" s="130">
        <f>+'帳票61_06(1)'!AJ10</f>
        <v>3336</v>
      </c>
      <c r="H11" s="131">
        <f t="shared" si="1"/>
        <v>135990</v>
      </c>
      <c r="I11" s="144">
        <f t="shared" si="3"/>
        <v>96.20974760661444</v>
      </c>
      <c r="J11" s="145">
        <f t="shared" si="2"/>
        <v>27.93735868017754</v>
      </c>
      <c r="K11" s="146">
        <f t="shared" si="2"/>
        <v>90.76831685811734</v>
      </c>
    </row>
    <row r="12" spans="1:11" ht="13.5">
      <c r="A12" s="17"/>
      <c r="B12" s="75" t="str">
        <f>+'帳票61_06(1)'!B11</f>
        <v>豊見城市</v>
      </c>
      <c r="C12" s="129">
        <f>+'帳票61_06(1)'!AD11</f>
        <v>52851</v>
      </c>
      <c r="D12" s="130">
        <f>+'帳票61_06(1)'!AE11</f>
        <v>6577</v>
      </c>
      <c r="E12" s="131">
        <f t="shared" si="0"/>
        <v>59428</v>
      </c>
      <c r="F12" s="129">
        <f>+'帳票61_06(1)'!AI11</f>
        <v>51187</v>
      </c>
      <c r="G12" s="130">
        <f>+'帳票61_06(1)'!AJ11</f>
        <v>1383</v>
      </c>
      <c r="H12" s="131">
        <f t="shared" si="1"/>
        <v>52570</v>
      </c>
      <c r="I12" s="144">
        <f t="shared" si="3"/>
        <v>96.85152598815539</v>
      </c>
      <c r="J12" s="145">
        <f t="shared" si="2"/>
        <v>21.02782423597385</v>
      </c>
      <c r="K12" s="146">
        <f t="shared" si="2"/>
        <v>88.45998519216532</v>
      </c>
    </row>
    <row r="13" spans="1:11" ht="13.5">
      <c r="A13" s="17"/>
      <c r="B13" s="75" t="str">
        <f>+'帳票61_06(1)'!B12</f>
        <v>うるま市</v>
      </c>
      <c r="C13" s="129">
        <f>+'帳票61_06(1)'!AD12</f>
        <v>108615</v>
      </c>
      <c r="D13" s="130">
        <f>+'帳票61_06(1)'!AE12</f>
        <v>14157</v>
      </c>
      <c r="E13" s="131">
        <f t="shared" si="0"/>
        <v>122772</v>
      </c>
      <c r="F13" s="129">
        <f>+'帳票61_06(1)'!AI12</f>
        <v>103439</v>
      </c>
      <c r="G13" s="130">
        <f>+'帳票61_06(1)'!AJ12</f>
        <v>3469</v>
      </c>
      <c r="H13" s="131">
        <f t="shared" si="1"/>
        <v>106908</v>
      </c>
      <c r="I13" s="144">
        <f t="shared" si="3"/>
        <v>95.2345440316715</v>
      </c>
      <c r="J13" s="145">
        <f t="shared" si="2"/>
        <v>24.503779049233597</v>
      </c>
      <c r="K13" s="146">
        <f t="shared" si="2"/>
        <v>87.07848695142215</v>
      </c>
    </row>
    <row r="14" spans="1:11" ht="13.5">
      <c r="A14" s="17"/>
      <c r="B14" s="76" t="str">
        <f>+'帳票61_06(1)'!B13</f>
        <v>宮古島市</v>
      </c>
      <c r="C14" s="132">
        <f>+'帳票61_06(1)'!AD13</f>
        <v>51604</v>
      </c>
      <c r="D14" s="133">
        <f>+'帳票61_06(1)'!AE13</f>
        <v>3381</v>
      </c>
      <c r="E14" s="134">
        <f>SUM(C14:D14)</f>
        <v>54985</v>
      </c>
      <c r="F14" s="132">
        <f>+'帳票61_06(1)'!AI13</f>
        <v>47778</v>
      </c>
      <c r="G14" s="133">
        <f>+'帳票61_06(1)'!AJ13</f>
        <v>2179</v>
      </c>
      <c r="H14" s="134">
        <f>SUM(F14:G14)</f>
        <v>49957</v>
      </c>
      <c r="I14" s="147">
        <f t="shared" si="3"/>
        <v>92.58584605844509</v>
      </c>
      <c r="J14" s="148">
        <f t="shared" si="2"/>
        <v>64.44838805087252</v>
      </c>
      <c r="K14" s="149">
        <f t="shared" si="2"/>
        <v>90.85568791488588</v>
      </c>
    </row>
    <row r="15" spans="1:11" ht="13.5">
      <c r="A15" s="17"/>
      <c r="B15" s="77" t="str">
        <f>+'帳票61_06(1)'!B14</f>
        <v>南城市</v>
      </c>
      <c r="C15" s="135">
        <f>+'帳票61_06(1)'!AD14</f>
        <v>44323</v>
      </c>
      <c r="D15" s="136">
        <f>+'帳票61_06(1)'!AE14</f>
        <v>3814</v>
      </c>
      <c r="E15" s="137">
        <f t="shared" si="0"/>
        <v>48137</v>
      </c>
      <c r="F15" s="135">
        <f>+'帳票61_06(1)'!AI14</f>
        <v>43058</v>
      </c>
      <c r="G15" s="136">
        <f>+'帳票61_06(1)'!AJ14</f>
        <v>1060</v>
      </c>
      <c r="H15" s="137">
        <f t="shared" si="1"/>
        <v>44118</v>
      </c>
      <c r="I15" s="150">
        <f t="shared" si="3"/>
        <v>97.14595131195993</v>
      </c>
      <c r="J15" s="151">
        <f t="shared" si="2"/>
        <v>27.79234399580493</v>
      </c>
      <c r="K15" s="152">
        <f t="shared" si="2"/>
        <v>91.65091301909133</v>
      </c>
    </row>
    <row r="16" spans="1:11" ht="13.5">
      <c r="A16" s="17"/>
      <c r="B16" s="78" t="str">
        <f>+'帳票61_06(1)'!B15</f>
        <v>国頭村</v>
      </c>
      <c r="C16" s="126">
        <f>+'帳票61_06(1)'!AD15</f>
        <v>6443</v>
      </c>
      <c r="D16" s="127">
        <f>+'帳票61_06(1)'!AE15</f>
        <v>853</v>
      </c>
      <c r="E16" s="128">
        <f t="shared" si="0"/>
        <v>7296</v>
      </c>
      <c r="F16" s="126">
        <f>+'帳票61_06(1)'!AI15</f>
        <v>6171</v>
      </c>
      <c r="G16" s="127">
        <f>+'帳票61_06(1)'!AJ15</f>
        <v>184</v>
      </c>
      <c r="H16" s="128">
        <f t="shared" si="1"/>
        <v>6355</v>
      </c>
      <c r="I16" s="141">
        <f t="shared" si="3"/>
        <v>95.77836411609498</v>
      </c>
      <c r="J16" s="142">
        <f t="shared" si="2"/>
        <v>21.570926143024618</v>
      </c>
      <c r="K16" s="143">
        <f t="shared" si="2"/>
        <v>87.10252192982456</v>
      </c>
    </row>
    <row r="17" spans="1:11" ht="13.5">
      <c r="A17" s="17"/>
      <c r="B17" s="75" t="str">
        <f>+'帳票61_06(1)'!B16</f>
        <v>大宜味村</v>
      </c>
      <c r="C17" s="129">
        <f>+'帳票61_06(1)'!AD16</f>
        <v>3671</v>
      </c>
      <c r="D17" s="130">
        <f>+'帳票61_06(1)'!AE16</f>
        <v>884</v>
      </c>
      <c r="E17" s="131">
        <f t="shared" si="0"/>
        <v>4555</v>
      </c>
      <c r="F17" s="129">
        <f>+'帳票61_06(1)'!AI16</f>
        <v>3606</v>
      </c>
      <c r="G17" s="130">
        <f>+'帳票61_06(1)'!AJ16</f>
        <v>270</v>
      </c>
      <c r="H17" s="131">
        <f t="shared" si="1"/>
        <v>3876</v>
      </c>
      <c r="I17" s="144">
        <f t="shared" si="3"/>
        <v>98.22936529555979</v>
      </c>
      <c r="J17" s="145">
        <f t="shared" si="2"/>
        <v>30.542986425339368</v>
      </c>
      <c r="K17" s="146">
        <f t="shared" si="2"/>
        <v>85.0933040614709</v>
      </c>
    </row>
    <row r="18" spans="1:11" ht="13.5">
      <c r="A18" s="17"/>
      <c r="B18" s="75" t="str">
        <f>+'帳票61_06(1)'!B17</f>
        <v>東村</v>
      </c>
      <c r="C18" s="129">
        <f>+'帳票61_06(1)'!AD17</f>
        <v>1596</v>
      </c>
      <c r="D18" s="130">
        <f>+'帳票61_06(1)'!AE17</f>
        <v>207</v>
      </c>
      <c r="E18" s="131">
        <f t="shared" si="0"/>
        <v>1803</v>
      </c>
      <c r="F18" s="129">
        <f>+'帳票61_06(1)'!AI17</f>
        <v>1567</v>
      </c>
      <c r="G18" s="130">
        <f>+'帳票61_06(1)'!AJ17</f>
        <v>102</v>
      </c>
      <c r="H18" s="131">
        <f t="shared" si="1"/>
        <v>1669</v>
      </c>
      <c r="I18" s="144">
        <f t="shared" si="3"/>
        <v>98.1829573934837</v>
      </c>
      <c r="J18" s="145">
        <f t="shared" si="2"/>
        <v>49.275362318840585</v>
      </c>
      <c r="K18" s="146">
        <f t="shared" si="2"/>
        <v>92.56794231835829</v>
      </c>
    </row>
    <row r="19" spans="1:11" ht="13.5">
      <c r="A19" s="17"/>
      <c r="B19" s="76" t="str">
        <f>+'帳票61_06(1)'!B18</f>
        <v>今帰仁村</v>
      </c>
      <c r="C19" s="132">
        <f>+'帳票61_06(1)'!AD18</f>
        <v>8256</v>
      </c>
      <c r="D19" s="133">
        <f>+'帳票61_06(1)'!AE18</f>
        <v>1002</v>
      </c>
      <c r="E19" s="134">
        <f t="shared" si="0"/>
        <v>9258</v>
      </c>
      <c r="F19" s="132">
        <f>+'帳票61_06(1)'!AI18</f>
        <v>7724</v>
      </c>
      <c r="G19" s="133">
        <f>+'帳票61_06(1)'!AJ18</f>
        <v>211</v>
      </c>
      <c r="H19" s="134">
        <f t="shared" si="1"/>
        <v>7935</v>
      </c>
      <c r="I19" s="147">
        <f t="shared" si="3"/>
        <v>93.5562015503876</v>
      </c>
      <c r="J19" s="148">
        <f t="shared" si="2"/>
        <v>21.057884231536928</v>
      </c>
      <c r="K19" s="149">
        <f t="shared" si="2"/>
        <v>85.70965651328581</v>
      </c>
    </row>
    <row r="20" spans="1:11" ht="13.5">
      <c r="A20" s="17"/>
      <c r="B20" s="77" t="str">
        <f>+'帳票61_06(1)'!B19</f>
        <v>本部町</v>
      </c>
      <c r="C20" s="135">
        <f>+'帳票61_06(1)'!AD19</f>
        <v>13925</v>
      </c>
      <c r="D20" s="136">
        <f>+'帳票61_06(1)'!AE19</f>
        <v>1952</v>
      </c>
      <c r="E20" s="137">
        <f t="shared" si="0"/>
        <v>15877</v>
      </c>
      <c r="F20" s="135">
        <f>+'帳票61_06(1)'!AI19</f>
        <v>13080</v>
      </c>
      <c r="G20" s="136">
        <f>+'帳票61_06(1)'!AJ19</f>
        <v>403</v>
      </c>
      <c r="H20" s="137">
        <f t="shared" si="1"/>
        <v>13483</v>
      </c>
      <c r="I20" s="150">
        <f t="shared" si="3"/>
        <v>93.93177737881508</v>
      </c>
      <c r="J20" s="151">
        <f t="shared" si="2"/>
        <v>20.645491803278688</v>
      </c>
      <c r="K20" s="152">
        <f t="shared" si="2"/>
        <v>84.92158468224476</v>
      </c>
    </row>
    <row r="21" spans="1:11" ht="13.5">
      <c r="A21" s="17"/>
      <c r="B21" s="75" t="str">
        <f>+'帳票61_06(1)'!B20</f>
        <v>恩納村</v>
      </c>
      <c r="C21" s="129">
        <f>+'帳票61_06(1)'!AD20</f>
        <v>11598</v>
      </c>
      <c r="D21" s="130">
        <f>+'帳票61_06(1)'!AE20</f>
        <v>3158</v>
      </c>
      <c r="E21" s="131">
        <f t="shared" si="0"/>
        <v>14756</v>
      </c>
      <c r="F21" s="129">
        <f>+'帳票61_06(1)'!AI20</f>
        <v>11229</v>
      </c>
      <c r="G21" s="130">
        <f>+'帳票61_06(1)'!AJ20</f>
        <v>1467</v>
      </c>
      <c r="H21" s="131">
        <f t="shared" si="1"/>
        <v>12696</v>
      </c>
      <c r="I21" s="144">
        <f t="shared" si="3"/>
        <v>96.81841696844283</v>
      </c>
      <c r="J21" s="145">
        <f t="shared" si="2"/>
        <v>46.45345155161495</v>
      </c>
      <c r="K21" s="146">
        <f t="shared" si="2"/>
        <v>86.03957712117105</v>
      </c>
    </row>
    <row r="22" spans="1:11" ht="13.5">
      <c r="A22" s="17"/>
      <c r="B22" s="75" t="str">
        <f>+'帳票61_06(1)'!B21</f>
        <v>宜野座村</v>
      </c>
      <c r="C22" s="129">
        <f>+'帳票61_06(1)'!AD21</f>
        <v>6087</v>
      </c>
      <c r="D22" s="130">
        <f>+'帳票61_06(1)'!AE21</f>
        <v>738</v>
      </c>
      <c r="E22" s="131">
        <f t="shared" si="0"/>
        <v>6825</v>
      </c>
      <c r="F22" s="129">
        <f>+'帳票61_06(1)'!AI21</f>
        <v>5841</v>
      </c>
      <c r="G22" s="130">
        <f>+'帳票61_06(1)'!AJ21</f>
        <v>384</v>
      </c>
      <c r="H22" s="131">
        <f t="shared" si="1"/>
        <v>6225</v>
      </c>
      <c r="I22" s="144">
        <f t="shared" si="3"/>
        <v>95.95860029571217</v>
      </c>
      <c r="J22" s="145">
        <f t="shared" si="2"/>
        <v>52.03252032520326</v>
      </c>
      <c r="K22" s="146">
        <f t="shared" si="2"/>
        <v>91.20879120879121</v>
      </c>
    </row>
    <row r="23" spans="1:11" ht="13.5">
      <c r="A23" s="17"/>
      <c r="B23" s="75" t="str">
        <f>+'帳票61_06(1)'!B22</f>
        <v>金武町</v>
      </c>
      <c r="C23" s="129">
        <f>+'帳票61_06(1)'!AD22</f>
        <v>9721</v>
      </c>
      <c r="D23" s="130">
        <f>+'帳票61_06(1)'!AE22</f>
        <v>3798</v>
      </c>
      <c r="E23" s="131">
        <f t="shared" si="0"/>
        <v>13519</v>
      </c>
      <c r="F23" s="129">
        <f>+'帳票61_06(1)'!AI22</f>
        <v>8740</v>
      </c>
      <c r="G23" s="130">
        <f>+'帳票61_06(1)'!AJ22</f>
        <v>1535</v>
      </c>
      <c r="H23" s="131">
        <f t="shared" si="1"/>
        <v>10275</v>
      </c>
      <c r="I23" s="144">
        <f t="shared" si="3"/>
        <v>89.90844563316531</v>
      </c>
      <c r="J23" s="145">
        <f t="shared" si="2"/>
        <v>40.4160084254871</v>
      </c>
      <c r="K23" s="146">
        <f t="shared" si="2"/>
        <v>76.0041423182188</v>
      </c>
    </row>
    <row r="24" spans="1:11" ht="13.5">
      <c r="A24" s="17"/>
      <c r="B24" s="76" t="str">
        <f>+'帳票61_06(1)'!B23</f>
        <v>伊江村</v>
      </c>
      <c r="C24" s="132">
        <f>+'帳票61_06(1)'!AD23</f>
        <v>4057</v>
      </c>
      <c r="D24" s="133">
        <f>+'帳票61_06(1)'!AE23</f>
        <v>327</v>
      </c>
      <c r="E24" s="134">
        <f t="shared" si="0"/>
        <v>4384</v>
      </c>
      <c r="F24" s="132">
        <f>+'帳票61_06(1)'!AI23</f>
        <v>3961</v>
      </c>
      <c r="G24" s="133">
        <f>+'帳票61_06(1)'!AJ23</f>
        <v>105</v>
      </c>
      <c r="H24" s="134">
        <f t="shared" si="1"/>
        <v>4066</v>
      </c>
      <c r="I24" s="147">
        <f t="shared" si="3"/>
        <v>97.6337194971654</v>
      </c>
      <c r="J24" s="148">
        <f t="shared" si="2"/>
        <v>32.11009174311927</v>
      </c>
      <c r="K24" s="149">
        <f t="shared" si="2"/>
        <v>92.7463503649635</v>
      </c>
    </row>
    <row r="25" spans="1:11" ht="13.5">
      <c r="A25" s="17"/>
      <c r="B25" s="77" t="str">
        <f>+'帳票61_06(1)'!B24</f>
        <v>読谷村</v>
      </c>
      <c r="C25" s="135">
        <f>+'帳票61_06(1)'!AD24</f>
        <v>43014</v>
      </c>
      <c r="D25" s="136">
        <f>+'帳票61_06(1)'!AE24</f>
        <v>3672</v>
      </c>
      <c r="E25" s="137">
        <f t="shared" si="0"/>
        <v>46686</v>
      </c>
      <c r="F25" s="135">
        <f>+'帳票61_06(1)'!AI24</f>
        <v>41761</v>
      </c>
      <c r="G25" s="136">
        <f>+'帳票61_06(1)'!AJ24</f>
        <v>969</v>
      </c>
      <c r="H25" s="137">
        <f t="shared" si="1"/>
        <v>42730</v>
      </c>
      <c r="I25" s="150">
        <f t="shared" si="3"/>
        <v>97.08699493188264</v>
      </c>
      <c r="J25" s="151">
        <f t="shared" si="2"/>
        <v>26.38888888888889</v>
      </c>
      <c r="K25" s="152">
        <f t="shared" si="2"/>
        <v>91.52636764768882</v>
      </c>
    </row>
    <row r="26" spans="1:11" ht="13.5">
      <c r="A26" s="17"/>
      <c r="B26" s="75" t="str">
        <f>+'帳票61_06(1)'!B25</f>
        <v>嘉手納町</v>
      </c>
      <c r="C26" s="129">
        <f>+'帳票61_06(1)'!AD25</f>
        <v>13548</v>
      </c>
      <c r="D26" s="130">
        <f>+'帳票61_06(1)'!AE25</f>
        <v>1815</v>
      </c>
      <c r="E26" s="131">
        <f t="shared" si="0"/>
        <v>15363</v>
      </c>
      <c r="F26" s="129">
        <f>+'帳票61_06(1)'!AI25</f>
        <v>13039</v>
      </c>
      <c r="G26" s="130">
        <f>+'帳票61_06(1)'!AJ25</f>
        <v>408</v>
      </c>
      <c r="H26" s="131">
        <f t="shared" si="1"/>
        <v>13447</v>
      </c>
      <c r="I26" s="144">
        <f t="shared" si="3"/>
        <v>96.24298789489224</v>
      </c>
      <c r="J26" s="145">
        <f t="shared" si="2"/>
        <v>22.479338842975206</v>
      </c>
      <c r="K26" s="146">
        <f t="shared" si="2"/>
        <v>87.52847751090282</v>
      </c>
    </row>
    <row r="27" spans="1:11" ht="13.5">
      <c r="A27" s="17"/>
      <c r="B27" s="75" t="str">
        <f>+'帳票61_06(1)'!B26</f>
        <v>北谷町</v>
      </c>
      <c r="C27" s="129">
        <f>+'帳票61_06(1)'!AD26</f>
        <v>30793</v>
      </c>
      <c r="D27" s="130">
        <f>+'帳票61_06(1)'!AE26</f>
        <v>2975</v>
      </c>
      <c r="E27" s="131">
        <f t="shared" si="0"/>
        <v>33768</v>
      </c>
      <c r="F27" s="129">
        <f>+'帳票61_06(1)'!AI26</f>
        <v>29611</v>
      </c>
      <c r="G27" s="130">
        <f>+'帳票61_06(1)'!AJ26</f>
        <v>736</v>
      </c>
      <c r="H27" s="131">
        <f t="shared" si="1"/>
        <v>30347</v>
      </c>
      <c r="I27" s="144">
        <f t="shared" si="3"/>
        <v>96.1614652680804</v>
      </c>
      <c r="J27" s="145">
        <f t="shared" si="2"/>
        <v>24.73949579831933</v>
      </c>
      <c r="K27" s="146">
        <f t="shared" si="2"/>
        <v>89.86910684671878</v>
      </c>
    </row>
    <row r="28" spans="1:11" ht="13.5">
      <c r="A28" s="17"/>
      <c r="B28" s="75" t="str">
        <f>+'帳票61_06(1)'!B27</f>
        <v>北中城村</v>
      </c>
      <c r="C28" s="129">
        <f>+'帳票61_06(1)'!AD27</f>
        <v>15010</v>
      </c>
      <c r="D28" s="130">
        <f>+'帳票61_06(1)'!AE27</f>
        <v>2418</v>
      </c>
      <c r="E28" s="131">
        <f t="shared" si="0"/>
        <v>17428</v>
      </c>
      <c r="F28" s="129">
        <f>+'帳票61_06(1)'!AI27</f>
        <v>14417</v>
      </c>
      <c r="G28" s="130">
        <f>+'帳票61_06(1)'!AJ27</f>
        <v>472</v>
      </c>
      <c r="H28" s="131">
        <f t="shared" si="1"/>
        <v>14889</v>
      </c>
      <c r="I28" s="144">
        <f t="shared" si="3"/>
        <v>96.04930046635576</v>
      </c>
      <c r="J28" s="145">
        <f t="shared" si="2"/>
        <v>19.520264681555005</v>
      </c>
      <c r="K28" s="146">
        <f t="shared" si="2"/>
        <v>85.43148955703465</v>
      </c>
    </row>
    <row r="29" spans="1:11" ht="13.5">
      <c r="A29" s="17"/>
      <c r="B29" s="76" t="str">
        <f>+'帳票61_06(1)'!B28</f>
        <v>中城村</v>
      </c>
      <c r="C29" s="132">
        <f>+'帳票61_06(1)'!AD28</f>
        <v>18845</v>
      </c>
      <c r="D29" s="133">
        <f>+'帳票61_06(1)'!AE28</f>
        <v>1555</v>
      </c>
      <c r="E29" s="134">
        <f t="shared" si="0"/>
        <v>20400</v>
      </c>
      <c r="F29" s="132">
        <f>+'帳票61_06(1)'!AI28</f>
        <v>18166</v>
      </c>
      <c r="G29" s="133">
        <f>+'帳票61_06(1)'!AJ28</f>
        <v>497</v>
      </c>
      <c r="H29" s="134">
        <f t="shared" si="1"/>
        <v>18663</v>
      </c>
      <c r="I29" s="147">
        <f t="shared" si="3"/>
        <v>96.39692226054657</v>
      </c>
      <c r="J29" s="148">
        <f t="shared" si="2"/>
        <v>31.961414790996784</v>
      </c>
      <c r="K29" s="149">
        <f t="shared" si="2"/>
        <v>91.48529411764706</v>
      </c>
    </row>
    <row r="30" spans="1:11" ht="13.5">
      <c r="A30" s="17"/>
      <c r="B30" s="77" t="str">
        <f>+'帳票61_06(1)'!B29</f>
        <v>西原町</v>
      </c>
      <c r="C30" s="135">
        <f>+'帳票61_06(1)'!AD29</f>
        <v>39002</v>
      </c>
      <c r="D30" s="136">
        <f>+'帳票61_06(1)'!AE29</f>
        <v>2599</v>
      </c>
      <c r="E30" s="137">
        <f t="shared" si="0"/>
        <v>41601</v>
      </c>
      <c r="F30" s="135">
        <f>+'帳票61_06(1)'!AI29</f>
        <v>37999</v>
      </c>
      <c r="G30" s="136">
        <f>+'帳票61_06(1)'!AJ29</f>
        <v>745</v>
      </c>
      <c r="H30" s="137">
        <f t="shared" si="1"/>
        <v>38744</v>
      </c>
      <c r="I30" s="150">
        <f t="shared" si="3"/>
        <v>97.42833700835854</v>
      </c>
      <c r="J30" s="151">
        <f t="shared" si="2"/>
        <v>28.664871104270873</v>
      </c>
      <c r="K30" s="152">
        <f t="shared" si="2"/>
        <v>93.13237662556189</v>
      </c>
    </row>
    <row r="31" spans="1:11" ht="13.5">
      <c r="A31" s="17"/>
      <c r="B31" s="75" t="str">
        <f>+'帳票61_06(1)'!B30</f>
        <v>与那原町</v>
      </c>
      <c r="C31" s="129">
        <f>+'帳票61_06(1)'!AD30</f>
        <v>17402</v>
      </c>
      <c r="D31" s="130">
        <f>+'帳票61_06(1)'!AE30</f>
        <v>884</v>
      </c>
      <c r="E31" s="131">
        <f t="shared" si="0"/>
        <v>18286</v>
      </c>
      <c r="F31" s="129">
        <f>+'帳票61_06(1)'!AI30</f>
        <v>17195</v>
      </c>
      <c r="G31" s="130">
        <f>+'帳票61_06(1)'!AJ30</f>
        <v>418</v>
      </c>
      <c r="H31" s="131">
        <f t="shared" si="1"/>
        <v>17613</v>
      </c>
      <c r="I31" s="144">
        <f t="shared" si="3"/>
        <v>98.81048155384438</v>
      </c>
      <c r="J31" s="145">
        <f t="shared" si="2"/>
        <v>47.28506787330316</v>
      </c>
      <c r="K31" s="146">
        <f t="shared" si="2"/>
        <v>96.31958875642567</v>
      </c>
    </row>
    <row r="32" spans="1:11" ht="13.5">
      <c r="A32" s="17"/>
      <c r="B32" s="75" t="str">
        <f>+'帳票61_06(1)'!B31</f>
        <v>南風原町</v>
      </c>
      <c r="C32" s="129">
        <f>+'帳票61_06(1)'!AD31</f>
        <v>42657</v>
      </c>
      <c r="D32" s="130">
        <f>+'帳票61_06(1)'!AE31</f>
        <v>2580</v>
      </c>
      <c r="E32" s="131">
        <f t="shared" si="0"/>
        <v>45237</v>
      </c>
      <c r="F32" s="129">
        <f>+'帳票61_06(1)'!AI31</f>
        <v>41772</v>
      </c>
      <c r="G32" s="130">
        <f>+'帳票61_06(1)'!AJ31</f>
        <v>655</v>
      </c>
      <c r="H32" s="131">
        <f t="shared" si="1"/>
        <v>42427</v>
      </c>
      <c r="I32" s="144">
        <f t="shared" si="3"/>
        <v>97.9253112033195</v>
      </c>
      <c r="J32" s="145">
        <f t="shared" si="2"/>
        <v>25.387596899224807</v>
      </c>
      <c r="K32" s="146">
        <f t="shared" si="2"/>
        <v>93.78827066339501</v>
      </c>
    </row>
    <row r="33" spans="1:11" ht="13.5">
      <c r="A33" s="17"/>
      <c r="B33" s="75" t="str">
        <f>+'帳票61_06(1)'!B32</f>
        <v>渡嘉敷村</v>
      </c>
      <c r="C33" s="129">
        <f>+'帳票61_06(1)'!AD32</f>
        <v>630</v>
      </c>
      <c r="D33" s="130">
        <f>+'帳票61_06(1)'!AE32</f>
        <v>11</v>
      </c>
      <c r="E33" s="131">
        <f t="shared" si="0"/>
        <v>641</v>
      </c>
      <c r="F33" s="129">
        <f>+'帳票61_06(1)'!AI32</f>
        <v>630</v>
      </c>
      <c r="G33" s="130">
        <f>+'帳票61_06(1)'!AJ32</f>
        <v>6</v>
      </c>
      <c r="H33" s="131">
        <f t="shared" si="1"/>
        <v>636</v>
      </c>
      <c r="I33" s="144">
        <f t="shared" si="3"/>
        <v>100</v>
      </c>
      <c r="J33" s="145">
        <f t="shared" si="2"/>
        <v>54.54545454545454</v>
      </c>
      <c r="K33" s="146">
        <f t="shared" si="2"/>
        <v>99.21996879875195</v>
      </c>
    </row>
    <row r="34" spans="1:11" ht="13.5">
      <c r="A34" s="17"/>
      <c r="B34" s="76" t="str">
        <f>+'帳票61_06(1)'!B33</f>
        <v>座間味村</v>
      </c>
      <c r="C34" s="132">
        <f>+'帳票61_06(1)'!AD33</f>
        <v>1068</v>
      </c>
      <c r="D34" s="133">
        <f>+'帳票61_06(1)'!AE33</f>
        <v>57</v>
      </c>
      <c r="E34" s="134">
        <f t="shared" si="0"/>
        <v>1125</v>
      </c>
      <c r="F34" s="132">
        <f>+'帳票61_06(1)'!AI33</f>
        <v>990</v>
      </c>
      <c r="G34" s="133">
        <f>+'帳票61_06(1)'!AJ33</f>
        <v>30</v>
      </c>
      <c r="H34" s="134">
        <f t="shared" si="1"/>
        <v>1020</v>
      </c>
      <c r="I34" s="147">
        <f t="shared" si="3"/>
        <v>92.69662921348315</v>
      </c>
      <c r="J34" s="148">
        <f t="shared" si="2"/>
        <v>52.63157894736842</v>
      </c>
      <c r="K34" s="149">
        <f t="shared" si="2"/>
        <v>90.66666666666666</v>
      </c>
    </row>
    <row r="35" spans="1:11" ht="13.5">
      <c r="A35" s="17"/>
      <c r="B35" s="77" t="str">
        <f>+'帳票61_06(1)'!B34</f>
        <v>粟国村</v>
      </c>
      <c r="C35" s="135">
        <f>+'帳票61_06(1)'!AD34</f>
        <v>618</v>
      </c>
      <c r="D35" s="136">
        <f>+'帳票61_06(1)'!AE34</f>
        <v>52</v>
      </c>
      <c r="E35" s="137">
        <f t="shared" si="0"/>
        <v>670</v>
      </c>
      <c r="F35" s="135">
        <f>+'帳票61_06(1)'!AI34</f>
        <v>600</v>
      </c>
      <c r="G35" s="136">
        <f>+'帳票61_06(1)'!AJ34</f>
        <v>6</v>
      </c>
      <c r="H35" s="137">
        <f t="shared" si="1"/>
        <v>606</v>
      </c>
      <c r="I35" s="150">
        <f t="shared" si="3"/>
        <v>97.0873786407767</v>
      </c>
      <c r="J35" s="151">
        <f t="shared" si="2"/>
        <v>11.538461538461538</v>
      </c>
      <c r="K35" s="152">
        <f t="shared" si="2"/>
        <v>90.44776119402985</v>
      </c>
    </row>
    <row r="36" spans="1:11" ht="13.5">
      <c r="A36" s="17"/>
      <c r="B36" s="75" t="str">
        <f>+'帳票61_06(1)'!B35</f>
        <v>渡名喜村</v>
      </c>
      <c r="C36" s="129">
        <f>+'帳票61_06(1)'!AD35</f>
        <v>447</v>
      </c>
      <c r="D36" s="130">
        <f>+'帳票61_06(1)'!AE35</f>
        <v>72</v>
      </c>
      <c r="E36" s="131">
        <f t="shared" si="0"/>
        <v>519</v>
      </c>
      <c r="F36" s="129">
        <f>+'帳票61_06(1)'!AI35</f>
        <v>434</v>
      </c>
      <c r="G36" s="130">
        <f>+'帳票61_06(1)'!AJ35</f>
        <v>31</v>
      </c>
      <c r="H36" s="131">
        <f t="shared" si="1"/>
        <v>465</v>
      </c>
      <c r="I36" s="144">
        <f t="shared" si="3"/>
        <v>97.0917225950783</v>
      </c>
      <c r="J36" s="145">
        <f t="shared" si="2"/>
        <v>43.05555555555556</v>
      </c>
      <c r="K36" s="146">
        <f t="shared" si="2"/>
        <v>89.59537572254335</v>
      </c>
    </row>
    <row r="37" spans="1:11" ht="13.5">
      <c r="A37" s="17"/>
      <c r="B37" s="75" t="str">
        <f>+'帳票61_06(1)'!B36</f>
        <v>南大東村</v>
      </c>
      <c r="C37" s="129">
        <f>+'帳票61_06(1)'!AD36</f>
        <v>1604</v>
      </c>
      <c r="D37" s="130">
        <f>+'帳票61_06(1)'!AE36</f>
        <v>98</v>
      </c>
      <c r="E37" s="131">
        <f aca="true" t="shared" si="4" ref="E37:E45">SUM(C37:D37)</f>
        <v>1702</v>
      </c>
      <c r="F37" s="129">
        <f>+'帳票61_06(1)'!AI36</f>
        <v>1575</v>
      </c>
      <c r="G37" s="130">
        <f>+'帳票61_06(1)'!AJ36</f>
        <v>44</v>
      </c>
      <c r="H37" s="131">
        <f aca="true" t="shared" si="5" ref="H37:H45">SUM(F37:G37)</f>
        <v>1619</v>
      </c>
      <c r="I37" s="144">
        <f t="shared" si="3"/>
        <v>98.19201995012469</v>
      </c>
      <c r="J37" s="145">
        <f t="shared" si="3"/>
        <v>44.89795918367347</v>
      </c>
      <c r="K37" s="146">
        <f t="shared" si="3"/>
        <v>95.12338425381903</v>
      </c>
    </row>
    <row r="38" spans="1:11" ht="13.5">
      <c r="A38" s="17"/>
      <c r="B38" s="75" t="str">
        <f>+'帳票61_06(1)'!B37</f>
        <v>北大東村</v>
      </c>
      <c r="C38" s="129">
        <f>+'帳票61_06(1)'!AD37</f>
        <v>768</v>
      </c>
      <c r="D38" s="130">
        <f>+'帳票61_06(1)'!AE37</f>
        <v>21</v>
      </c>
      <c r="E38" s="131">
        <f t="shared" si="4"/>
        <v>789</v>
      </c>
      <c r="F38" s="129">
        <f>+'帳票61_06(1)'!AI37</f>
        <v>759</v>
      </c>
      <c r="G38" s="130">
        <f>+'帳票61_06(1)'!AJ37</f>
        <v>21</v>
      </c>
      <c r="H38" s="131">
        <f t="shared" si="5"/>
        <v>780</v>
      </c>
      <c r="I38" s="144">
        <f t="shared" si="3"/>
        <v>98.828125</v>
      </c>
      <c r="J38" s="145">
        <f t="shared" si="3"/>
        <v>100</v>
      </c>
      <c r="K38" s="146">
        <f t="shared" si="3"/>
        <v>98.85931558935361</v>
      </c>
    </row>
    <row r="39" spans="1:11" ht="13.5">
      <c r="A39" s="17"/>
      <c r="B39" s="76" t="str">
        <f>+'帳票61_06(1)'!B38</f>
        <v>伊平屋村</v>
      </c>
      <c r="C39" s="132">
        <f>+'帳票61_06(1)'!AD38</f>
        <v>503</v>
      </c>
      <c r="D39" s="133">
        <f>+'帳票61_06(1)'!AE38</f>
        <v>319</v>
      </c>
      <c r="E39" s="134">
        <f t="shared" si="4"/>
        <v>822</v>
      </c>
      <c r="F39" s="132">
        <f>+'帳票61_06(1)'!AI38</f>
        <v>481</v>
      </c>
      <c r="G39" s="133">
        <f>+'帳票61_06(1)'!AJ38</f>
        <v>181</v>
      </c>
      <c r="H39" s="134">
        <f t="shared" si="5"/>
        <v>662</v>
      </c>
      <c r="I39" s="147">
        <f t="shared" si="3"/>
        <v>95.62624254473161</v>
      </c>
      <c r="J39" s="148">
        <f t="shared" si="3"/>
        <v>56.739811912225704</v>
      </c>
      <c r="K39" s="149">
        <f t="shared" si="3"/>
        <v>80.5352798053528</v>
      </c>
    </row>
    <row r="40" spans="1:11" ht="13.5">
      <c r="A40" s="17"/>
      <c r="B40" s="77" t="str">
        <f>+'帳票61_06(1)'!B39</f>
        <v>伊是名村</v>
      </c>
      <c r="C40" s="135">
        <f>+'帳票61_06(1)'!AD39</f>
        <v>1626</v>
      </c>
      <c r="D40" s="136">
        <f>+'帳票61_06(1)'!AE39</f>
        <v>175</v>
      </c>
      <c r="E40" s="137">
        <f t="shared" si="4"/>
        <v>1801</v>
      </c>
      <c r="F40" s="135">
        <f>+'帳票61_06(1)'!AI39</f>
        <v>1598</v>
      </c>
      <c r="G40" s="136">
        <f>+'帳票61_06(1)'!AJ39</f>
        <v>58</v>
      </c>
      <c r="H40" s="137">
        <f t="shared" si="5"/>
        <v>1656</v>
      </c>
      <c r="I40" s="150">
        <f t="shared" si="3"/>
        <v>98.2779827798278</v>
      </c>
      <c r="J40" s="151">
        <f t="shared" si="3"/>
        <v>33.14285714285714</v>
      </c>
      <c r="K40" s="152">
        <f t="shared" si="3"/>
        <v>91.94891726818433</v>
      </c>
    </row>
    <row r="41" spans="1:11" ht="13.5">
      <c r="A41" s="17"/>
      <c r="B41" s="75" t="str">
        <f>+'帳票61_06(1)'!B40</f>
        <v>久米島町</v>
      </c>
      <c r="C41" s="129">
        <f>+'帳票61_06(1)'!AD40</f>
        <v>6938</v>
      </c>
      <c r="D41" s="130">
        <f>+'帳票61_06(1)'!AE40</f>
        <v>727</v>
      </c>
      <c r="E41" s="131">
        <f t="shared" si="4"/>
        <v>7665</v>
      </c>
      <c r="F41" s="129">
        <f>+'帳票61_06(1)'!AI40</f>
        <v>6732</v>
      </c>
      <c r="G41" s="130">
        <f>+'帳票61_06(1)'!AJ40</f>
        <v>231</v>
      </c>
      <c r="H41" s="131">
        <f t="shared" si="5"/>
        <v>6963</v>
      </c>
      <c r="I41" s="144">
        <f t="shared" si="3"/>
        <v>97.03084462381089</v>
      </c>
      <c r="J41" s="145">
        <f t="shared" si="3"/>
        <v>31.77441540577717</v>
      </c>
      <c r="K41" s="146">
        <f t="shared" si="3"/>
        <v>90.84148727984345</v>
      </c>
    </row>
    <row r="42" spans="1:11" ht="13.5">
      <c r="A42" s="17"/>
      <c r="B42" s="75" t="str">
        <f>+'帳票61_06(1)'!B41</f>
        <v>八重瀬町</v>
      </c>
      <c r="C42" s="129">
        <f>+'帳票61_06(1)'!AD41</f>
        <v>28647</v>
      </c>
      <c r="D42" s="130">
        <f>+'帳票61_06(1)'!AE41</f>
        <v>3963</v>
      </c>
      <c r="E42" s="131">
        <f t="shared" si="4"/>
        <v>32610</v>
      </c>
      <c r="F42" s="129">
        <f>+'帳票61_06(1)'!AI41</f>
        <v>26615</v>
      </c>
      <c r="G42" s="130">
        <f>+'帳票61_06(1)'!AJ41</f>
        <v>889</v>
      </c>
      <c r="H42" s="131">
        <f t="shared" si="5"/>
        <v>27504</v>
      </c>
      <c r="I42" s="144">
        <f t="shared" si="3"/>
        <v>92.90676161552693</v>
      </c>
      <c r="J42" s="145">
        <f t="shared" si="3"/>
        <v>22.432500630835225</v>
      </c>
      <c r="K42" s="146">
        <f t="shared" si="3"/>
        <v>84.34222631094757</v>
      </c>
    </row>
    <row r="43" spans="1:11" ht="13.5">
      <c r="A43" s="17"/>
      <c r="B43" s="75" t="str">
        <f>+'帳票61_06(1)'!B42</f>
        <v>多良間村</v>
      </c>
      <c r="C43" s="129">
        <f>+'帳票61_06(1)'!AD42</f>
        <v>876</v>
      </c>
      <c r="D43" s="130">
        <f>+'帳票61_06(1)'!AE42</f>
        <v>63</v>
      </c>
      <c r="E43" s="131">
        <f t="shared" si="4"/>
        <v>939</v>
      </c>
      <c r="F43" s="129">
        <f>+'帳票61_06(1)'!AI42</f>
        <v>863</v>
      </c>
      <c r="G43" s="130">
        <f>+'帳票61_06(1)'!AJ42</f>
        <v>12</v>
      </c>
      <c r="H43" s="131">
        <f t="shared" si="5"/>
        <v>875</v>
      </c>
      <c r="I43" s="144">
        <f t="shared" si="3"/>
        <v>98.51598173515981</v>
      </c>
      <c r="J43" s="145">
        <f t="shared" si="3"/>
        <v>19.047619047619047</v>
      </c>
      <c r="K43" s="146">
        <f t="shared" si="3"/>
        <v>93.1842385516507</v>
      </c>
    </row>
    <row r="44" spans="1:11" ht="13.5">
      <c r="A44" s="17"/>
      <c r="B44" s="76" t="str">
        <f>+'帳票61_06(1)'!B43</f>
        <v>竹富町</v>
      </c>
      <c r="C44" s="132">
        <f>+'帳票61_06(1)'!AD43</f>
        <v>4792</v>
      </c>
      <c r="D44" s="133">
        <f>+'帳票61_06(1)'!AE43</f>
        <v>328</v>
      </c>
      <c r="E44" s="134">
        <f t="shared" si="4"/>
        <v>5120</v>
      </c>
      <c r="F44" s="132">
        <f>+'帳票61_06(1)'!AI43</f>
        <v>4658</v>
      </c>
      <c r="G44" s="133">
        <f>+'帳票61_06(1)'!AJ43</f>
        <v>154</v>
      </c>
      <c r="H44" s="134">
        <f t="shared" si="5"/>
        <v>4812</v>
      </c>
      <c r="I44" s="147">
        <f t="shared" si="3"/>
        <v>97.20367278797997</v>
      </c>
      <c r="J44" s="148">
        <f t="shared" si="3"/>
        <v>46.95121951219512</v>
      </c>
      <c r="K44" s="149">
        <f t="shared" si="3"/>
        <v>93.984375</v>
      </c>
    </row>
    <row r="45" spans="1:11" ht="14.25" thickBot="1">
      <c r="A45" s="17"/>
      <c r="B45" s="229" t="str">
        <f>+'帳票61_06(1)'!B44</f>
        <v>与那国町</v>
      </c>
      <c r="C45" s="230">
        <f>+'帳票61_06(1)'!AD44</f>
        <v>1632</v>
      </c>
      <c r="D45" s="231">
        <f>+'帳票61_06(1)'!AE44</f>
        <v>30</v>
      </c>
      <c r="E45" s="232">
        <f t="shared" si="4"/>
        <v>1662</v>
      </c>
      <c r="F45" s="230">
        <f>+'帳票61_06(1)'!AI44</f>
        <v>1620</v>
      </c>
      <c r="G45" s="231">
        <f>+'帳票61_06(1)'!AJ44</f>
        <v>0</v>
      </c>
      <c r="H45" s="232">
        <f t="shared" si="5"/>
        <v>1620</v>
      </c>
      <c r="I45" s="233">
        <f t="shared" si="3"/>
        <v>99.26470588235294</v>
      </c>
      <c r="J45" s="234">
        <f t="shared" si="3"/>
        <v>0</v>
      </c>
      <c r="K45" s="235">
        <f t="shared" si="3"/>
        <v>97.47292418772562</v>
      </c>
    </row>
    <row r="46" spans="1:11" ht="14.25" thickTop="1">
      <c r="A46" s="19"/>
      <c r="B46" s="79" t="s">
        <v>65</v>
      </c>
      <c r="C46" s="173">
        <f aca="true" t="shared" si="6" ref="C46:H46">SUM(C5:C15)</f>
        <v>1162290</v>
      </c>
      <c r="D46" s="174">
        <f t="shared" si="6"/>
        <v>107711</v>
      </c>
      <c r="E46" s="175">
        <f t="shared" si="6"/>
        <v>1270001</v>
      </c>
      <c r="F46" s="173">
        <f t="shared" si="6"/>
        <v>1120610</v>
      </c>
      <c r="G46" s="174">
        <f t="shared" si="6"/>
        <v>29096</v>
      </c>
      <c r="H46" s="175">
        <f t="shared" si="6"/>
        <v>1149706</v>
      </c>
      <c r="I46" s="176">
        <f t="shared" si="3"/>
        <v>96.41397585800445</v>
      </c>
      <c r="J46" s="177">
        <f t="shared" si="3"/>
        <v>27.013025596271508</v>
      </c>
      <c r="K46" s="178">
        <f t="shared" si="3"/>
        <v>90.52796021420455</v>
      </c>
    </row>
    <row r="47" spans="1:11" ht="14.25" thickBot="1">
      <c r="A47" s="19"/>
      <c r="B47" s="80" t="s">
        <v>66</v>
      </c>
      <c r="C47" s="138">
        <f aca="true" t="shared" si="7" ref="C47:H47">SUM(C16:C45)</f>
        <v>335774</v>
      </c>
      <c r="D47" s="139">
        <f t="shared" si="7"/>
        <v>37333</v>
      </c>
      <c r="E47" s="140">
        <f t="shared" si="7"/>
        <v>373107</v>
      </c>
      <c r="F47" s="138">
        <f t="shared" si="7"/>
        <v>323434</v>
      </c>
      <c r="G47" s="139">
        <f t="shared" si="7"/>
        <v>11224</v>
      </c>
      <c r="H47" s="140">
        <f t="shared" si="7"/>
        <v>334658</v>
      </c>
      <c r="I47" s="153">
        <f t="shared" si="3"/>
        <v>96.3249090161835</v>
      </c>
      <c r="J47" s="167">
        <f t="shared" si="3"/>
        <v>30.06455414780489</v>
      </c>
      <c r="K47" s="154">
        <f t="shared" si="3"/>
        <v>89.69491325544683</v>
      </c>
    </row>
    <row r="48" spans="2:11" ht="14.25" thickBot="1">
      <c r="B48" s="82" t="s">
        <v>130</v>
      </c>
      <c r="C48" s="156">
        <f aca="true" t="shared" si="8" ref="C48:H48">SUM(C46:C47)</f>
        <v>1498064</v>
      </c>
      <c r="D48" s="157">
        <f t="shared" si="8"/>
        <v>145044</v>
      </c>
      <c r="E48" s="158">
        <f t="shared" si="8"/>
        <v>1643108</v>
      </c>
      <c r="F48" s="156">
        <f t="shared" si="8"/>
        <v>1444044</v>
      </c>
      <c r="G48" s="157">
        <f t="shared" si="8"/>
        <v>40320</v>
      </c>
      <c r="H48" s="158">
        <f t="shared" si="8"/>
        <v>1484364</v>
      </c>
      <c r="I48" s="159">
        <f t="shared" si="3"/>
        <v>96.39401253885013</v>
      </c>
      <c r="J48" s="172">
        <f t="shared" si="3"/>
        <v>27.798461156614547</v>
      </c>
      <c r="K48" s="160">
        <f t="shared" si="3"/>
        <v>90.33879696282898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69</v>
      </c>
      <c r="I1" s="2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+'帳票61_06(1)'!AM4</f>
        <v>12298582</v>
      </c>
      <c r="D5" s="127">
        <f>+'帳票61_06(1)'!AN4</f>
        <v>1133866</v>
      </c>
      <c r="E5" s="128">
        <f aca="true" t="shared" si="0" ref="E5:E45">SUM(C5:D5)</f>
        <v>13432448</v>
      </c>
      <c r="F5" s="126">
        <f>+'帳票61_06(1)'!AR4</f>
        <v>11928789</v>
      </c>
      <c r="G5" s="127">
        <f>+'帳票61_06(1)'!AS4</f>
        <v>283649</v>
      </c>
      <c r="H5" s="128">
        <f aca="true" t="shared" si="1" ref="H5:H45">SUM(F5:G5)</f>
        <v>12212438</v>
      </c>
      <c r="I5" s="141">
        <f>IF(C5=0,"－",(F5/C5)*100)</f>
        <v>96.99320620865072</v>
      </c>
      <c r="J5" s="142">
        <f aca="true" t="shared" si="2" ref="J5:K36">IF(D5=0,"－",(G5/D5)*100)</f>
        <v>25.016095376349583</v>
      </c>
      <c r="K5" s="143">
        <f>IF(E5=0,"－",(H5/E5)*100)</f>
        <v>90.91744110976644</v>
      </c>
    </row>
    <row r="6" spans="1:11" ht="13.5">
      <c r="A6" s="17"/>
      <c r="B6" s="75" t="str">
        <f>+'帳票61_06(1)'!B5</f>
        <v>宜野湾市</v>
      </c>
      <c r="C6" s="129">
        <f>+'帳票61_06(1)'!AM5</f>
        <v>3163138</v>
      </c>
      <c r="D6" s="130">
        <f>+'帳票61_06(1)'!AN5</f>
        <v>321839</v>
      </c>
      <c r="E6" s="131">
        <f t="shared" si="0"/>
        <v>3484977</v>
      </c>
      <c r="F6" s="129">
        <f>+'帳票61_06(1)'!AR5</f>
        <v>3046578</v>
      </c>
      <c r="G6" s="130">
        <f>+'帳票61_06(1)'!AS5</f>
        <v>61710</v>
      </c>
      <c r="H6" s="131">
        <f t="shared" si="1"/>
        <v>3108288</v>
      </c>
      <c r="I6" s="144">
        <f aca="true" t="shared" si="3" ref="I6:K48">IF(C6=0,"－",(F6/C6)*100)</f>
        <v>96.31505169866126</v>
      </c>
      <c r="J6" s="145">
        <f t="shared" si="2"/>
        <v>19.17418336497441</v>
      </c>
      <c r="K6" s="146">
        <f t="shared" si="2"/>
        <v>89.19106209309273</v>
      </c>
    </row>
    <row r="7" spans="1:11" ht="13.5">
      <c r="A7" s="17"/>
      <c r="B7" s="75" t="str">
        <f>+'帳票61_06(1)'!B6</f>
        <v>石垣市</v>
      </c>
      <c r="C7" s="129">
        <f>+'帳票61_06(1)'!AM6</f>
        <v>1388672</v>
      </c>
      <c r="D7" s="130">
        <f>+'帳票61_06(1)'!AN6</f>
        <v>137291</v>
      </c>
      <c r="E7" s="131">
        <f t="shared" si="0"/>
        <v>1525963</v>
      </c>
      <c r="F7" s="129">
        <f>+'帳票61_06(1)'!AR6</f>
        <v>1344415</v>
      </c>
      <c r="G7" s="130">
        <f>+'帳票61_06(1)'!AS6</f>
        <v>47961</v>
      </c>
      <c r="H7" s="131">
        <f t="shared" si="1"/>
        <v>1392376</v>
      </c>
      <c r="I7" s="144">
        <f t="shared" si="3"/>
        <v>96.81299831781732</v>
      </c>
      <c r="J7" s="145">
        <f t="shared" si="2"/>
        <v>34.933826689295</v>
      </c>
      <c r="K7" s="146">
        <f t="shared" si="2"/>
        <v>91.24572483081175</v>
      </c>
    </row>
    <row r="8" spans="1:11" ht="13.5">
      <c r="A8" s="17"/>
      <c r="B8" s="75" t="str">
        <f>+'帳票61_06(1)'!B7</f>
        <v>浦添市</v>
      </c>
      <c r="C8" s="129">
        <f>+'帳票61_06(1)'!AM7</f>
        <v>3845046</v>
      </c>
      <c r="D8" s="130">
        <f>+'帳票61_06(1)'!AN7</f>
        <v>218812</v>
      </c>
      <c r="E8" s="131">
        <f t="shared" si="0"/>
        <v>4063858</v>
      </c>
      <c r="F8" s="129">
        <f>+'帳票61_06(1)'!AR7</f>
        <v>3741920</v>
      </c>
      <c r="G8" s="130">
        <f>+'帳票61_06(1)'!AS7</f>
        <v>72124</v>
      </c>
      <c r="H8" s="131">
        <f t="shared" si="1"/>
        <v>3814044</v>
      </c>
      <c r="I8" s="144">
        <f t="shared" si="3"/>
        <v>97.31795146273933</v>
      </c>
      <c r="J8" s="145">
        <f t="shared" si="2"/>
        <v>32.96162916110634</v>
      </c>
      <c r="K8" s="146">
        <f t="shared" si="2"/>
        <v>93.85278717907958</v>
      </c>
    </row>
    <row r="9" spans="1:11" ht="13.5">
      <c r="A9" s="17"/>
      <c r="B9" s="76" t="str">
        <f>+'帳票61_06(1)'!B8</f>
        <v>名護市</v>
      </c>
      <c r="C9" s="132">
        <f>+'帳票61_06(1)'!AM8</f>
        <v>1563450</v>
      </c>
      <c r="D9" s="133">
        <f>+'帳票61_06(1)'!AN8</f>
        <v>172194</v>
      </c>
      <c r="E9" s="134">
        <f t="shared" si="0"/>
        <v>1735644</v>
      </c>
      <c r="F9" s="132">
        <f>+'帳票61_06(1)'!AR8</f>
        <v>1505428</v>
      </c>
      <c r="G9" s="133">
        <f>+'帳票61_06(1)'!AS8</f>
        <v>42340</v>
      </c>
      <c r="H9" s="134">
        <f t="shared" si="1"/>
        <v>1547768</v>
      </c>
      <c r="I9" s="147">
        <f t="shared" si="3"/>
        <v>96.28884838018485</v>
      </c>
      <c r="J9" s="148">
        <f t="shared" si="2"/>
        <v>24.588545477775067</v>
      </c>
      <c r="K9" s="149">
        <f t="shared" si="2"/>
        <v>89.17542998448991</v>
      </c>
    </row>
    <row r="10" spans="1:11" ht="13.5">
      <c r="A10" s="17"/>
      <c r="B10" s="77" t="str">
        <f>+'帳票61_06(1)'!B9</f>
        <v>糸満市</v>
      </c>
      <c r="C10" s="135">
        <f>+'帳票61_06(1)'!AM9</f>
        <v>1379607</v>
      </c>
      <c r="D10" s="136">
        <f>+'帳票61_06(1)'!AN9</f>
        <v>136157</v>
      </c>
      <c r="E10" s="137">
        <f t="shared" si="0"/>
        <v>1515764</v>
      </c>
      <c r="F10" s="135">
        <f>+'帳票61_06(1)'!AR9</f>
        <v>1330211</v>
      </c>
      <c r="G10" s="136">
        <f>+'帳票61_06(1)'!AS9</f>
        <v>38767</v>
      </c>
      <c r="H10" s="137">
        <f t="shared" si="1"/>
        <v>1368978</v>
      </c>
      <c r="I10" s="150">
        <f t="shared" si="3"/>
        <v>96.41956006311942</v>
      </c>
      <c r="J10" s="151">
        <f t="shared" si="2"/>
        <v>28.472278325756296</v>
      </c>
      <c r="K10" s="152">
        <f t="shared" si="2"/>
        <v>90.31603864453834</v>
      </c>
    </row>
    <row r="11" spans="1:11" ht="13.5">
      <c r="A11" s="17"/>
      <c r="B11" s="75" t="str">
        <f>+'帳票61_06(1)'!B10</f>
        <v>沖縄市</v>
      </c>
      <c r="C11" s="129">
        <f>+'帳票61_06(1)'!AM10</f>
        <v>4026179</v>
      </c>
      <c r="D11" s="130">
        <f>+'帳票61_06(1)'!AN10</f>
        <v>347515</v>
      </c>
      <c r="E11" s="131">
        <f t="shared" si="0"/>
        <v>4373694</v>
      </c>
      <c r="F11" s="129">
        <f>+'帳票61_06(1)'!AR10</f>
        <v>3873567</v>
      </c>
      <c r="G11" s="130">
        <f>+'帳票61_06(1)'!AS10</f>
        <v>97099</v>
      </c>
      <c r="H11" s="131">
        <f t="shared" si="1"/>
        <v>3970666</v>
      </c>
      <c r="I11" s="144">
        <f t="shared" si="3"/>
        <v>96.20950782367103</v>
      </c>
      <c r="J11" s="145">
        <f t="shared" si="2"/>
        <v>27.94095218911414</v>
      </c>
      <c r="K11" s="146">
        <f t="shared" si="2"/>
        <v>90.78518067336215</v>
      </c>
    </row>
    <row r="12" spans="1:11" ht="13.5">
      <c r="A12" s="17"/>
      <c r="B12" s="75" t="str">
        <f>+'帳票61_06(1)'!B11</f>
        <v>豊見城市</v>
      </c>
      <c r="C12" s="129">
        <f>+'帳票61_06(1)'!AM11</f>
        <v>1791777</v>
      </c>
      <c r="D12" s="130">
        <f>+'帳票61_06(1)'!AN11</f>
        <v>222975</v>
      </c>
      <c r="E12" s="131">
        <f t="shared" si="0"/>
        <v>2014752</v>
      </c>
      <c r="F12" s="129">
        <f>+'帳票61_06(1)'!AR11</f>
        <v>1735349</v>
      </c>
      <c r="G12" s="130">
        <f>+'帳票61_06(1)'!AS11</f>
        <v>46855</v>
      </c>
      <c r="H12" s="131">
        <f t="shared" si="1"/>
        <v>1782204</v>
      </c>
      <c r="I12" s="144">
        <f t="shared" si="3"/>
        <v>96.85072416935813</v>
      </c>
      <c r="J12" s="145">
        <f t="shared" si="2"/>
        <v>21.013566543334456</v>
      </c>
      <c r="K12" s="146">
        <f t="shared" si="2"/>
        <v>88.45773574117311</v>
      </c>
    </row>
    <row r="13" spans="1:11" ht="13.5">
      <c r="A13" s="17"/>
      <c r="B13" s="75" t="str">
        <f>+'帳票61_06(1)'!B12</f>
        <v>うるま市</v>
      </c>
      <c r="C13" s="129">
        <f>+'帳票61_06(1)'!AM12</f>
        <v>2606775</v>
      </c>
      <c r="D13" s="130">
        <f>+'帳票61_06(1)'!AN12</f>
        <v>339774</v>
      </c>
      <c r="E13" s="131">
        <f t="shared" si="0"/>
        <v>2946549</v>
      </c>
      <c r="F13" s="129">
        <f>+'帳票61_06(1)'!AR12</f>
        <v>2482537</v>
      </c>
      <c r="G13" s="130">
        <f>+'帳票61_06(1)'!AS12</f>
        <v>83267</v>
      </c>
      <c r="H13" s="131">
        <f t="shared" si="1"/>
        <v>2565804</v>
      </c>
      <c r="I13" s="144">
        <f t="shared" si="3"/>
        <v>95.23403439115383</v>
      </c>
      <c r="J13" s="145">
        <f t="shared" si="2"/>
        <v>24.506583788047347</v>
      </c>
      <c r="K13" s="146">
        <f t="shared" si="2"/>
        <v>87.07827360074447</v>
      </c>
    </row>
    <row r="14" spans="1:11" ht="13.5">
      <c r="A14" s="17"/>
      <c r="B14" s="76" t="str">
        <f>+'帳票61_06(1)'!B13</f>
        <v>宮古島市</v>
      </c>
      <c r="C14" s="132">
        <f>+'帳票61_06(1)'!AM13</f>
        <v>1381836</v>
      </c>
      <c r="D14" s="133">
        <f>+'帳票61_06(1)'!AN13</f>
        <v>96064</v>
      </c>
      <c r="E14" s="134">
        <f t="shared" si="0"/>
        <v>1477900</v>
      </c>
      <c r="F14" s="132">
        <f>+'帳票61_06(1)'!AR13</f>
        <v>1279397</v>
      </c>
      <c r="G14" s="133">
        <f>+'帳票61_06(1)'!AS13</f>
        <v>61902</v>
      </c>
      <c r="H14" s="134">
        <f t="shared" si="1"/>
        <v>1341299</v>
      </c>
      <c r="I14" s="147">
        <f t="shared" si="3"/>
        <v>92.58674690773724</v>
      </c>
      <c r="J14" s="148">
        <f t="shared" si="2"/>
        <v>64.4382911392405</v>
      </c>
      <c r="K14" s="149">
        <f t="shared" si="2"/>
        <v>90.75708775965897</v>
      </c>
    </row>
    <row r="15" spans="1:11" ht="13.5">
      <c r="A15" s="17"/>
      <c r="B15" s="77" t="str">
        <f>+'帳票61_06(1)'!B14</f>
        <v>南城市</v>
      </c>
      <c r="C15" s="135">
        <f>+'帳票61_06(1)'!AM14</f>
        <v>899767</v>
      </c>
      <c r="D15" s="136">
        <f>+'帳票61_06(1)'!AN14</f>
        <v>78216</v>
      </c>
      <c r="E15" s="137">
        <f t="shared" si="0"/>
        <v>977983</v>
      </c>
      <c r="F15" s="135">
        <f>+'帳票61_06(1)'!AR14</f>
        <v>875029</v>
      </c>
      <c r="G15" s="136">
        <f>+'帳票61_06(1)'!AS14</f>
        <v>21729</v>
      </c>
      <c r="H15" s="137">
        <f t="shared" si="1"/>
        <v>896758</v>
      </c>
      <c r="I15" s="150">
        <f t="shared" si="3"/>
        <v>97.25062154980122</v>
      </c>
      <c r="J15" s="151">
        <f t="shared" si="2"/>
        <v>27.78076096962258</v>
      </c>
      <c r="K15" s="152">
        <f t="shared" si="2"/>
        <v>91.69464090889106</v>
      </c>
    </row>
    <row r="16" spans="1:11" ht="13.5">
      <c r="A16" s="17"/>
      <c r="B16" s="78" t="str">
        <f>+'帳票61_06(1)'!B15</f>
        <v>国頭村</v>
      </c>
      <c r="C16" s="126">
        <f>+'帳票61_06(1)'!AM15</f>
        <v>100932</v>
      </c>
      <c r="D16" s="127">
        <f>+'帳票61_06(1)'!AN15</f>
        <v>13362</v>
      </c>
      <c r="E16" s="128">
        <f t="shared" si="0"/>
        <v>114294</v>
      </c>
      <c r="F16" s="126">
        <f>+'帳票61_06(1)'!AR15</f>
        <v>96671</v>
      </c>
      <c r="G16" s="127">
        <f>+'帳票61_06(1)'!AS15</f>
        <v>2887</v>
      </c>
      <c r="H16" s="128">
        <f t="shared" si="1"/>
        <v>99558</v>
      </c>
      <c r="I16" s="141">
        <f t="shared" si="3"/>
        <v>95.77834581698569</v>
      </c>
      <c r="J16" s="142">
        <f t="shared" si="2"/>
        <v>21.60604699895225</v>
      </c>
      <c r="K16" s="143">
        <f t="shared" si="2"/>
        <v>87.10693474723082</v>
      </c>
    </row>
    <row r="17" spans="1:11" ht="13.5">
      <c r="A17" s="17"/>
      <c r="B17" s="75" t="str">
        <f>+'帳票61_06(1)'!B16</f>
        <v>大宜味村</v>
      </c>
      <c r="C17" s="129">
        <f>+'帳票61_06(1)'!AM16</f>
        <v>50747</v>
      </c>
      <c r="D17" s="130">
        <f>+'帳票61_06(1)'!AN16</f>
        <v>3887</v>
      </c>
      <c r="E17" s="131">
        <f t="shared" si="0"/>
        <v>54634</v>
      </c>
      <c r="F17" s="129">
        <f>+'帳票61_06(1)'!AR16</f>
        <v>49855</v>
      </c>
      <c r="G17" s="130">
        <f>+'帳票61_06(1)'!AS16</f>
        <v>1187</v>
      </c>
      <c r="H17" s="131">
        <f t="shared" si="1"/>
        <v>51042</v>
      </c>
      <c r="I17" s="144">
        <f t="shared" si="3"/>
        <v>98.24226062624392</v>
      </c>
      <c r="J17" s="145">
        <f t="shared" si="2"/>
        <v>30.53768973501415</v>
      </c>
      <c r="K17" s="146">
        <f t="shared" si="2"/>
        <v>93.42533953215946</v>
      </c>
    </row>
    <row r="18" spans="1:11" ht="13.5">
      <c r="A18" s="17"/>
      <c r="B18" s="75" t="str">
        <f>+'帳票61_06(1)'!B17</f>
        <v>東村</v>
      </c>
      <c r="C18" s="129">
        <f>+'帳票61_06(1)'!AM17</f>
        <v>51719</v>
      </c>
      <c r="D18" s="130">
        <f>+'帳票61_06(1)'!AN17</f>
        <v>3047</v>
      </c>
      <c r="E18" s="131">
        <f t="shared" si="0"/>
        <v>54766</v>
      </c>
      <c r="F18" s="129">
        <f>+'帳票61_06(1)'!AR17</f>
        <v>50962</v>
      </c>
      <c r="G18" s="130">
        <f>+'帳票61_06(1)'!AS17</f>
        <v>870</v>
      </c>
      <c r="H18" s="131">
        <f t="shared" si="1"/>
        <v>51832</v>
      </c>
      <c r="I18" s="144">
        <f t="shared" si="3"/>
        <v>98.53632127457995</v>
      </c>
      <c r="J18" s="145">
        <f t="shared" si="2"/>
        <v>28.55267476206104</v>
      </c>
      <c r="K18" s="146">
        <f t="shared" si="2"/>
        <v>94.64266150531351</v>
      </c>
    </row>
    <row r="19" spans="1:11" ht="13.5">
      <c r="A19" s="17"/>
      <c r="B19" s="76" t="str">
        <f>+'帳票61_06(1)'!B18</f>
        <v>今帰仁村</v>
      </c>
      <c r="C19" s="132">
        <f>+'帳票61_06(1)'!AM18</f>
        <v>151771</v>
      </c>
      <c r="D19" s="133">
        <f>+'帳票61_06(1)'!AN18</f>
        <v>16278</v>
      </c>
      <c r="E19" s="134">
        <f t="shared" si="0"/>
        <v>168049</v>
      </c>
      <c r="F19" s="132">
        <f>+'帳票61_06(1)'!AR18</f>
        <v>144889</v>
      </c>
      <c r="G19" s="133">
        <f>+'帳票61_06(1)'!AS18</f>
        <v>4094</v>
      </c>
      <c r="H19" s="134">
        <f t="shared" si="1"/>
        <v>148983</v>
      </c>
      <c r="I19" s="147">
        <f t="shared" si="3"/>
        <v>95.46553689440012</v>
      </c>
      <c r="J19" s="148">
        <f t="shared" si="2"/>
        <v>25.150509890649957</v>
      </c>
      <c r="K19" s="149">
        <f t="shared" si="2"/>
        <v>88.65449958047951</v>
      </c>
    </row>
    <row r="20" spans="1:11" ht="13.5">
      <c r="A20" s="17"/>
      <c r="B20" s="77" t="str">
        <f>+'帳票61_06(1)'!B19</f>
        <v>本部町</v>
      </c>
      <c r="C20" s="135">
        <f>+'帳票61_06(1)'!AM19</f>
        <v>238137</v>
      </c>
      <c r="D20" s="136">
        <f>+'帳票61_06(1)'!AN19</f>
        <v>33377</v>
      </c>
      <c r="E20" s="137">
        <f t="shared" si="0"/>
        <v>271514</v>
      </c>
      <c r="F20" s="135">
        <f>+'帳票61_06(1)'!AR19</f>
        <v>223678</v>
      </c>
      <c r="G20" s="136">
        <f>+'帳票61_06(1)'!AS19</f>
        <v>6894</v>
      </c>
      <c r="H20" s="137">
        <f t="shared" si="1"/>
        <v>230572</v>
      </c>
      <c r="I20" s="150">
        <f t="shared" si="3"/>
        <v>93.92828497881472</v>
      </c>
      <c r="J20" s="151">
        <f t="shared" si="2"/>
        <v>20.65494202594601</v>
      </c>
      <c r="K20" s="152">
        <f t="shared" si="2"/>
        <v>84.9208512268244</v>
      </c>
    </row>
    <row r="21" spans="1:11" ht="13.5">
      <c r="A21" s="17"/>
      <c r="B21" s="75" t="str">
        <f>+'帳票61_06(1)'!B20</f>
        <v>恩納村</v>
      </c>
      <c r="C21" s="129">
        <f>+'帳票61_06(1)'!AM20</f>
        <v>259822</v>
      </c>
      <c r="D21" s="130">
        <f>+'帳票61_06(1)'!AN20</f>
        <v>38874</v>
      </c>
      <c r="E21" s="131">
        <f t="shared" si="0"/>
        <v>298696</v>
      </c>
      <c r="F21" s="129">
        <f>+'帳票61_06(1)'!AR20</f>
        <v>248844</v>
      </c>
      <c r="G21" s="130">
        <f>+'帳票61_06(1)'!AS20</f>
        <v>17883</v>
      </c>
      <c r="H21" s="131">
        <f t="shared" si="1"/>
        <v>266727</v>
      </c>
      <c r="I21" s="144">
        <f t="shared" si="3"/>
        <v>95.77479967054367</v>
      </c>
      <c r="J21" s="145">
        <f t="shared" si="2"/>
        <v>46.00246951690076</v>
      </c>
      <c r="K21" s="146">
        <f t="shared" si="2"/>
        <v>89.29714492326647</v>
      </c>
    </row>
    <row r="22" spans="1:11" ht="13.5">
      <c r="A22" s="17"/>
      <c r="B22" s="75" t="str">
        <f>+'帳票61_06(1)'!B21</f>
        <v>宜野座村</v>
      </c>
      <c r="C22" s="129">
        <f>+'帳票61_06(1)'!AM21</f>
        <v>125818</v>
      </c>
      <c r="D22" s="130">
        <f>+'帳票61_06(1)'!AN21</f>
        <v>12203</v>
      </c>
      <c r="E22" s="131">
        <f t="shared" si="0"/>
        <v>138021</v>
      </c>
      <c r="F22" s="129">
        <f>+'帳票61_06(1)'!AR21</f>
        <v>121112</v>
      </c>
      <c r="G22" s="130">
        <f>+'帳票61_06(1)'!AS21</f>
        <v>6356</v>
      </c>
      <c r="H22" s="131">
        <f t="shared" si="1"/>
        <v>127468</v>
      </c>
      <c r="I22" s="144">
        <f t="shared" si="3"/>
        <v>96.25967667583335</v>
      </c>
      <c r="J22" s="145">
        <f t="shared" si="2"/>
        <v>52.085552732934524</v>
      </c>
      <c r="K22" s="146">
        <f t="shared" si="2"/>
        <v>92.3540620630194</v>
      </c>
    </row>
    <row r="23" spans="1:11" ht="13.5">
      <c r="A23" s="17"/>
      <c r="B23" s="75" t="str">
        <f>+'帳票61_06(1)'!B22</f>
        <v>金武町</v>
      </c>
      <c r="C23" s="129">
        <f>+'帳票61_06(1)'!AM22</f>
        <v>266831</v>
      </c>
      <c r="D23" s="130">
        <f>+'帳票61_06(1)'!AN22</f>
        <v>35798</v>
      </c>
      <c r="E23" s="131">
        <f t="shared" si="0"/>
        <v>302629</v>
      </c>
      <c r="F23" s="129">
        <f>+'帳票61_06(1)'!AR22</f>
        <v>255175</v>
      </c>
      <c r="G23" s="130">
        <f>+'帳票61_06(1)'!AS22</f>
        <v>11123</v>
      </c>
      <c r="H23" s="131">
        <f t="shared" si="1"/>
        <v>266298</v>
      </c>
      <c r="I23" s="144">
        <f t="shared" si="3"/>
        <v>95.63169196982359</v>
      </c>
      <c r="J23" s="145">
        <f t="shared" si="2"/>
        <v>31.07156824403598</v>
      </c>
      <c r="K23" s="146">
        <f t="shared" si="2"/>
        <v>87.9948716084711</v>
      </c>
    </row>
    <row r="24" spans="1:11" ht="13.5">
      <c r="A24" s="17"/>
      <c r="B24" s="76" t="str">
        <f>+'帳票61_06(1)'!B23</f>
        <v>伊江村</v>
      </c>
      <c r="C24" s="132">
        <f>+'帳票61_06(1)'!AM23</f>
        <v>82116</v>
      </c>
      <c r="D24" s="133">
        <f>+'帳票61_06(1)'!AN23</f>
        <v>3295</v>
      </c>
      <c r="E24" s="134">
        <f t="shared" si="0"/>
        <v>85411</v>
      </c>
      <c r="F24" s="132">
        <f>+'帳票61_06(1)'!AR23</f>
        <v>81002</v>
      </c>
      <c r="G24" s="133">
        <f>+'帳票61_06(1)'!AS23</f>
        <v>1386</v>
      </c>
      <c r="H24" s="134">
        <f t="shared" si="1"/>
        <v>82388</v>
      </c>
      <c r="I24" s="147">
        <f t="shared" si="3"/>
        <v>98.64338253202787</v>
      </c>
      <c r="J24" s="148">
        <f t="shared" si="2"/>
        <v>42.06373292867982</v>
      </c>
      <c r="K24" s="149">
        <f t="shared" si="2"/>
        <v>96.46064324267365</v>
      </c>
    </row>
    <row r="25" spans="1:11" ht="13.5">
      <c r="A25" s="17"/>
      <c r="B25" s="77" t="str">
        <f>+'帳票61_06(1)'!B24</f>
        <v>読谷村</v>
      </c>
      <c r="C25" s="135">
        <f>+'帳票61_06(1)'!AM24</f>
        <v>1102275</v>
      </c>
      <c r="D25" s="136">
        <f>+'帳票61_06(1)'!AN24</f>
        <v>92967</v>
      </c>
      <c r="E25" s="137">
        <f t="shared" si="0"/>
        <v>1195242</v>
      </c>
      <c r="F25" s="135">
        <f>+'帳票61_06(1)'!AR24</f>
        <v>1057213</v>
      </c>
      <c r="G25" s="136">
        <f>+'帳票61_06(1)'!AS24</f>
        <v>24518</v>
      </c>
      <c r="H25" s="137">
        <f t="shared" si="1"/>
        <v>1081731</v>
      </c>
      <c r="I25" s="150">
        <f t="shared" si="3"/>
        <v>95.91190945998049</v>
      </c>
      <c r="J25" s="151">
        <f t="shared" si="2"/>
        <v>26.372798950165112</v>
      </c>
      <c r="K25" s="152">
        <f t="shared" si="2"/>
        <v>90.5030947707661</v>
      </c>
    </row>
    <row r="26" spans="1:11" ht="13.5">
      <c r="A26" s="17"/>
      <c r="B26" s="75" t="str">
        <f>+'帳票61_06(1)'!B25</f>
        <v>嘉手納町</v>
      </c>
      <c r="C26" s="129">
        <f>+'帳票61_06(1)'!AM25</f>
        <v>513280</v>
      </c>
      <c r="D26" s="130">
        <f>+'帳票61_06(1)'!AN25</f>
        <v>68778</v>
      </c>
      <c r="E26" s="131">
        <f t="shared" si="0"/>
        <v>582058</v>
      </c>
      <c r="F26" s="129">
        <f>+'帳票61_06(1)'!AR25</f>
        <v>494020</v>
      </c>
      <c r="G26" s="130">
        <f>+'帳票61_06(1)'!AS25</f>
        <v>15471</v>
      </c>
      <c r="H26" s="131">
        <f t="shared" si="1"/>
        <v>509491</v>
      </c>
      <c r="I26" s="144">
        <f t="shared" si="3"/>
        <v>96.24766209476309</v>
      </c>
      <c r="J26" s="145">
        <f t="shared" si="2"/>
        <v>22.49411148913897</v>
      </c>
      <c r="K26" s="146">
        <f t="shared" si="2"/>
        <v>87.53268574609403</v>
      </c>
    </row>
    <row r="27" spans="1:11" ht="13.5">
      <c r="A27" s="17"/>
      <c r="B27" s="75" t="str">
        <f>+'帳票61_06(1)'!B26</f>
        <v>北谷町</v>
      </c>
      <c r="C27" s="129">
        <f>+'帳票61_06(1)'!AM26</f>
        <v>1115832</v>
      </c>
      <c r="D27" s="130">
        <f>+'帳票61_06(1)'!AN26</f>
        <v>108644</v>
      </c>
      <c r="E27" s="131">
        <f t="shared" si="0"/>
        <v>1224476</v>
      </c>
      <c r="F27" s="129">
        <f>+'帳票61_06(1)'!AR26</f>
        <v>1071166</v>
      </c>
      <c r="G27" s="130">
        <f>+'帳票61_06(1)'!AS26</f>
        <v>26885</v>
      </c>
      <c r="H27" s="131">
        <f t="shared" si="1"/>
        <v>1098051</v>
      </c>
      <c r="I27" s="144">
        <f t="shared" si="3"/>
        <v>95.99706765893073</v>
      </c>
      <c r="J27" s="145">
        <f t="shared" si="2"/>
        <v>24.745959279849785</v>
      </c>
      <c r="K27" s="146">
        <f t="shared" si="2"/>
        <v>89.67517534030883</v>
      </c>
    </row>
    <row r="28" spans="1:11" ht="13.5">
      <c r="A28" s="17"/>
      <c r="B28" s="75" t="str">
        <f>+'帳票61_06(1)'!B27</f>
        <v>北中城村</v>
      </c>
      <c r="C28" s="129">
        <f>+'帳票61_06(1)'!AM27</f>
        <v>540937</v>
      </c>
      <c r="D28" s="130">
        <f>+'帳票61_06(1)'!AN27</f>
        <v>75567</v>
      </c>
      <c r="E28" s="131">
        <f t="shared" si="0"/>
        <v>616504</v>
      </c>
      <c r="F28" s="129">
        <f>+'帳票61_06(1)'!AR27</f>
        <v>519560</v>
      </c>
      <c r="G28" s="130">
        <f>+'帳票61_06(1)'!AS27</f>
        <v>14799</v>
      </c>
      <c r="H28" s="131">
        <f t="shared" si="1"/>
        <v>534359</v>
      </c>
      <c r="I28" s="144">
        <f t="shared" si="3"/>
        <v>96.04815348182876</v>
      </c>
      <c r="J28" s="145">
        <f t="shared" si="2"/>
        <v>19.583945372980267</v>
      </c>
      <c r="K28" s="146">
        <f t="shared" si="2"/>
        <v>86.67567444817877</v>
      </c>
    </row>
    <row r="29" spans="1:11" ht="13.5">
      <c r="A29" s="17"/>
      <c r="B29" s="76" t="str">
        <f>+'帳票61_06(1)'!B28</f>
        <v>中城村</v>
      </c>
      <c r="C29" s="132">
        <f>+'帳票61_06(1)'!AM28</f>
        <v>453537</v>
      </c>
      <c r="D29" s="133">
        <f>+'帳票61_06(1)'!AN28</f>
        <v>37434</v>
      </c>
      <c r="E29" s="134">
        <f t="shared" si="0"/>
        <v>490971</v>
      </c>
      <c r="F29" s="132">
        <f>+'帳票61_06(1)'!AR28</f>
        <v>437201</v>
      </c>
      <c r="G29" s="133">
        <f>+'帳票61_06(1)'!AS28</f>
        <v>11970</v>
      </c>
      <c r="H29" s="134">
        <f t="shared" si="1"/>
        <v>449171</v>
      </c>
      <c r="I29" s="147">
        <f t="shared" si="3"/>
        <v>96.39808879981126</v>
      </c>
      <c r="J29" s="148">
        <f t="shared" si="2"/>
        <v>31.97627824971951</v>
      </c>
      <c r="K29" s="149">
        <f t="shared" si="2"/>
        <v>91.48625886253974</v>
      </c>
    </row>
    <row r="30" spans="1:11" ht="13.5">
      <c r="A30" s="17"/>
      <c r="B30" s="77" t="str">
        <f>+'帳票61_06(1)'!B29</f>
        <v>西原町</v>
      </c>
      <c r="C30" s="135">
        <f>+'帳票61_06(1)'!AM29</f>
        <v>1015101</v>
      </c>
      <c r="D30" s="136">
        <f>+'帳票61_06(1)'!AN29</f>
        <v>67645</v>
      </c>
      <c r="E30" s="137">
        <f t="shared" si="0"/>
        <v>1082746</v>
      </c>
      <c r="F30" s="135">
        <f>+'帳票61_06(1)'!AR29</f>
        <v>989007</v>
      </c>
      <c r="G30" s="136">
        <f>+'帳票61_06(1)'!AS29</f>
        <v>19383</v>
      </c>
      <c r="H30" s="137">
        <f t="shared" si="1"/>
        <v>1008390</v>
      </c>
      <c r="I30" s="150">
        <f t="shared" si="3"/>
        <v>97.42941835344463</v>
      </c>
      <c r="J30" s="151">
        <f t="shared" si="2"/>
        <v>28.654002513119963</v>
      </c>
      <c r="K30" s="152">
        <f t="shared" si="2"/>
        <v>93.13264606842233</v>
      </c>
    </row>
    <row r="31" spans="1:11" ht="13.5">
      <c r="A31" s="17"/>
      <c r="B31" s="75" t="str">
        <f>+'帳票61_06(1)'!B30</f>
        <v>与那原町</v>
      </c>
      <c r="C31" s="129">
        <f>+'帳票61_06(1)'!AM30</f>
        <v>414417</v>
      </c>
      <c r="D31" s="130">
        <f>+'帳票61_06(1)'!AN30</f>
        <v>21204</v>
      </c>
      <c r="E31" s="131">
        <f t="shared" si="0"/>
        <v>435621</v>
      </c>
      <c r="F31" s="129">
        <f>+'帳票61_06(1)'!AR30</f>
        <v>409489</v>
      </c>
      <c r="G31" s="130">
        <f>+'帳票61_06(1)'!AS30</f>
        <v>10031</v>
      </c>
      <c r="H31" s="131">
        <f t="shared" si="1"/>
        <v>419520</v>
      </c>
      <c r="I31" s="144">
        <f t="shared" si="3"/>
        <v>98.81085959311515</v>
      </c>
      <c r="J31" s="145">
        <f t="shared" si="2"/>
        <v>47.30711186568572</v>
      </c>
      <c r="K31" s="146">
        <f t="shared" si="2"/>
        <v>96.3038971950388</v>
      </c>
    </row>
    <row r="32" spans="1:11" ht="13.5">
      <c r="A32" s="17"/>
      <c r="B32" s="75" t="str">
        <f>+'帳票61_06(1)'!B31</f>
        <v>南風原町</v>
      </c>
      <c r="C32" s="129">
        <f>+'帳票61_06(1)'!AM31</f>
        <v>1063183</v>
      </c>
      <c r="D32" s="130">
        <f>+'帳票61_06(1)'!AN31</f>
        <v>64298</v>
      </c>
      <c r="E32" s="131">
        <f t="shared" si="0"/>
        <v>1127481</v>
      </c>
      <c r="F32" s="129">
        <f>+'帳票61_06(1)'!AR31</f>
        <v>1041129</v>
      </c>
      <c r="G32" s="130">
        <f>+'帳票61_06(1)'!AS31</f>
        <v>16320</v>
      </c>
      <c r="H32" s="131">
        <f t="shared" si="1"/>
        <v>1057449</v>
      </c>
      <c r="I32" s="144">
        <f t="shared" si="3"/>
        <v>97.9256628444962</v>
      </c>
      <c r="J32" s="145">
        <f t="shared" si="2"/>
        <v>25.381815919624252</v>
      </c>
      <c r="K32" s="146">
        <f t="shared" si="2"/>
        <v>93.78863147139508</v>
      </c>
    </row>
    <row r="33" spans="1:11" ht="13.5">
      <c r="A33" s="17"/>
      <c r="B33" s="75" t="str">
        <f>+'帳票61_06(1)'!B32</f>
        <v>渡嘉敷村</v>
      </c>
      <c r="C33" s="129">
        <f>+'帳票61_06(1)'!AM32</f>
        <v>24038</v>
      </c>
      <c r="D33" s="130">
        <f>+'帳票61_06(1)'!AN32</f>
        <v>474</v>
      </c>
      <c r="E33" s="131">
        <f t="shared" si="0"/>
        <v>24512</v>
      </c>
      <c r="F33" s="129">
        <f>+'帳票61_06(1)'!AR32</f>
        <v>23962</v>
      </c>
      <c r="G33" s="130">
        <f>+'帳票61_06(1)'!AS32</f>
        <v>267</v>
      </c>
      <c r="H33" s="131">
        <f t="shared" si="1"/>
        <v>24229</v>
      </c>
      <c r="I33" s="144">
        <f t="shared" si="3"/>
        <v>99.68383392961145</v>
      </c>
      <c r="J33" s="145">
        <f t="shared" si="2"/>
        <v>56.32911392405063</v>
      </c>
      <c r="K33" s="146">
        <f t="shared" si="2"/>
        <v>98.84546344647521</v>
      </c>
    </row>
    <row r="34" spans="1:11" ht="13.5">
      <c r="A34" s="17"/>
      <c r="B34" s="76" t="str">
        <f>+'帳票61_06(1)'!B33</f>
        <v>座間味村</v>
      </c>
      <c r="C34" s="132">
        <f>+'帳票61_06(1)'!AM33</f>
        <v>28063</v>
      </c>
      <c r="D34" s="133">
        <f>+'帳票61_06(1)'!AN33</f>
        <v>3596</v>
      </c>
      <c r="E34" s="134">
        <f t="shared" si="0"/>
        <v>31659</v>
      </c>
      <c r="F34" s="132">
        <f>+'帳票61_06(1)'!AR33</f>
        <v>26474</v>
      </c>
      <c r="G34" s="133">
        <f>+'帳票61_06(1)'!AS33</f>
        <v>1162</v>
      </c>
      <c r="H34" s="134">
        <f t="shared" si="1"/>
        <v>27636</v>
      </c>
      <c r="I34" s="147">
        <f t="shared" si="3"/>
        <v>94.33774008480917</v>
      </c>
      <c r="J34" s="148">
        <f t="shared" si="2"/>
        <v>32.313681868743046</v>
      </c>
      <c r="K34" s="149">
        <f t="shared" si="2"/>
        <v>87.29271297261442</v>
      </c>
    </row>
    <row r="35" spans="1:11" ht="13.5">
      <c r="A35" s="17"/>
      <c r="B35" s="77" t="str">
        <f>+'帳票61_06(1)'!B34</f>
        <v>粟国村</v>
      </c>
      <c r="C35" s="135">
        <f>+'帳票61_06(1)'!AM34</f>
        <v>16811</v>
      </c>
      <c r="D35" s="136">
        <f>+'帳票61_06(1)'!AN34</f>
        <v>440</v>
      </c>
      <c r="E35" s="137">
        <f t="shared" si="0"/>
        <v>17251</v>
      </c>
      <c r="F35" s="135">
        <f>+'帳票61_06(1)'!AR34</f>
        <v>16533</v>
      </c>
      <c r="G35" s="136">
        <f>+'帳票61_06(1)'!AS34</f>
        <v>208</v>
      </c>
      <c r="H35" s="137">
        <f t="shared" si="1"/>
        <v>16741</v>
      </c>
      <c r="I35" s="150">
        <f t="shared" si="3"/>
        <v>98.34632086134079</v>
      </c>
      <c r="J35" s="151">
        <f t="shared" si="2"/>
        <v>47.27272727272727</v>
      </c>
      <c r="K35" s="152">
        <f t="shared" si="2"/>
        <v>97.04364964349892</v>
      </c>
    </row>
    <row r="36" spans="1:11" ht="13.5">
      <c r="A36" s="17"/>
      <c r="B36" s="75" t="str">
        <f>+'帳票61_06(1)'!B35</f>
        <v>渡名喜村</v>
      </c>
      <c r="C36" s="129">
        <f>+'帳票61_06(1)'!AM35</f>
        <v>10887</v>
      </c>
      <c r="D36" s="130">
        <f>+'帳票61_06(1)'!AN35</f>
        <v>1717</v>
      </c>
      <c r="E36" s="131">
        <f t="shared" si="0"/>
        <v>12604</v>
      </c>
      <c r="F36" s="129">
        <f>+'帳票61_06(1)'!AR35</f>
        <v>10599</v>
      </c>
      <c r="G36" s="130">
        <f>+'帳票61_06(1)'!AS35</f>
        <v>744</v>
      </c>
      <c r="H36" s="131">
        <f t="shared" si="1"/>
        <v>11343</v>
      </c>
      <c r="I36" s="144">
        <f t="shared" si="3"/>
        <v>97.35464315238357</v>
      </c>
      <c r="J36" s="145">
        <f t="shared" si="2"/>
        <v>43.33139196272568</v>
      </c>
      <c r="K36" s="146">
        <f t="shared" si="2"/>
        <v>89.99523960647413</v>
      </c>
    </row>
    <row r="37" spans="1:11" ht="13.5">
      <c r="A37" s="17"/>
      <c r="B37" s="75" t="str">
        <f>+'帳票61_06(1)'!B36</f>
        <v>南大東村</v>
      </c>
      <c r="C37" s="129">
        <f>+'帳票61_06(1)'!AM36</f>
        <v>56135</v>
      </c>
      <c r="D37" s="130">
        <f>+'帳票61_06(1)'!AN36</f>
        <v>3448</v>
      </c>
      <c r="E37" s="131">
        <f t="shared" si="0"/>
        <v>59583</v>
      </c>
      <c r="F37" s="129">
        <f>+'帳票61_06(1)'!AR36</f>
        <v>55144</v>
      </c>
      <c r="G37" s="130">
        <f>+'帳票61_06(1)'!AS36</f>
        <v>1565</v>
      </c>
      <c r="H37" s="131">
        <f t="shared" si="1"/>
        <v>56709</v>
      </c>
      <c r="I37" s="144">
        <f t="shared" si="3"/>
        <v>98.23461298655029</v>
      </c>
      <c r="J37" s="145">
        <f t="shared" si="3"/>
        <v>45.388631090487245</v>
      </c>
      <c r="K37" s="146">
        <f t="shared" si="3"/>
        <v>95.17647651175672</v>
      </c>
    </row>
    <row r="38" spans="1:11" ht="13.5">
      <c r="A38" s="17"/>
      <c r="B38" s="75" t="str">
        <f>+'帳票61_06(1)'!B37</f>
        <v>北大東村</v>
      </c>
      <c r="C38" s="129">
        <f>+'帳票61_06(1)'!AM37</f>
        <v>26319</v>
      </c>
      <c r="D38" s="130">
        <f>+'帳票61_06(1)'!AN37</f>
        <v>834</v>
      </c>
      <c r="E38" s="131">
        <f t="shared" si="0"/>
        <v>27153</v>
      </c>
      <c r="F38" s="129">
        <f>+'帳票61_06(1)'!AR37</f>
        <v>25819</v>
      </c>
      <c r="G38" s="130">
        <f>+'帳票61_06(1)'!AS37</f>
        <v>384</v>
      </c>
      <c r="H38" s="131">
        <f t="shared" si="1"/>
        <v>26203</v>
      </c>
      <c r="I38" s="144">
        <f t="shared" si="3"/>
        <v>98.10023177172384</v>
      </c>
      <c r="J38" s="145">
        <f t="shared" si="3"/>
        <v>46.043165467625904</v>
      </c>
      <c r="K38" s="146">
        <f t="shared" si="3"/>
        <v>96.50130740617979</v>
      </c>
    </row>
    <row r="39" spans="1:11" ht="13.5">
      <c r="A39" s="17"/>
      <c r="B39" s="76" t="str">
        <f>+'帳票61_06(1)'!B38</f>
        <v>伊平屋村</v>
      </c>
      <c r="C39" s="132">
        <f>+'帳票61_06(1)'!AM38</f>
        <v>27346</v>
      </c>
      <c r="D39" s="133">
        <f>+'帳票61_06(1)'!AN38</f>
        <v>2394</v>
      </c>
      <c r="E39" s="134">
        <f t="shared" si="0"/>
        <v>29740</v>
      </c>
      <c r="F39" s="132">
        <f>+'帳票61_06(1)'!AR38</f>
        <v>26159</v>
      </c>
      <c r="G39" s="133">
        <f>+'帳票61_06(1)'!AS38</f>
        <v>1346</v>
      </c>
      <c r="H39" s="134">
        <f t="shared" si="1"/>
        <v>27505</v>
      </c>
      <c r="I39" s="147">
        <f t="shared" si="3"/>
        <v>95.65932860381774</v>
      </c>
      <c r="J39" s="148">
        <f t="shared" si="3"/>
        <v>56.22389306599833</v>
      </c>
      <c r="K39" s="149">
        <f t="shared" si="3"/>
        <v>92.48486886348353</v>
      </c>
    </row>
    <row r="40" spans="1:11" ht="13.5">
      <c r="A40" s="17"/>
      <c r="B40" s="77" t="str">
        <f>+'帳票61_06(1)'!B39</f>
        <v>伊是名村</v>
      </c>
      <c r="C40" s="135">
        <f>+'帳票61_06(1)'!AM39</f>
        <v>39019</v>
      </c>
      <c r="D40" s="136">
        <f>+'帳票61_06(1)'!AN39</f>
        <v>4201</v>
      </c>
      <c r="E40" s="137">
        <f t="shared" si="0"/>
        <v>43220</v>
      </c>
      <c r="F40" s="135">
        <f>+'帳票61_06(1)'!AR39</f>
        <v>38346</v>
      </c>
      <c r="G40" s="136">
        <f>+'帳票61_06(1)'!AS39</f>
        <v>1388</v>
      </c>
      <c r="H40" s="137">
        <f t="shared" si="1"/>
        <v>39734</v>
      </c>
      <c r="I40" s="150">
        <f t="shared" si="3"/>
        <v>98.27519926189805</v>
      </c>
      <c r="J40" s="151">
        <f t="shared" si="3"/>
        <v>33.03975243989527</v>
      </c>
      <c r="K40" s="152">
        <f t="shared" si="3"/>
        <v>91.93428968070337</v>
      </c>
    </row>
    <row r="41" spans="1:11" ht="13.5">
      <c r="A41" s="17"/>
      <c r="B41" s="75" t="str">
        <f>+'帳票61_06(1)'!B40</f>
        <v>久米島町</v>
      </c>
      <c r="C41" s="129">
        <f>+'帳票61_06(1)'!AM40</f>
        <v>191277</v>
      </c>
      <c r="D41" s="130">
        <f>+'帳票61_06(1)'!AN40</f>
        <v>20035</v>
      </c>
      <c r="E41" s="131">
        <f t="shared" si="0"/>
        <v>211312</v>
      </c>
      <c r="F41" s="129">
        <f>+'帳票61_06(1)'!AR40</f>
        <v>185607</v>
      </c>
      <c r="G41" s="130">
        <f>+'帳票61_06(1)'!AS40</f>
        <v>6371</v>
      </c>
      <c r="H41" s="131">
        <f t="shared" si="1"/>
        <v>191978</v>
      </c>
      <c r="I41" s="144">
        <f t="shared" si="3"/>
        <v>97.03571260527926</v>
      </c>
      <c r="J41" s="145">
        <f t="shared" si="3"/>
        <v>31.799351135512854</v>
      </c>
      <c r="K41" s="146">
        <f t="shared" si="3"/>
        <v>90.8504959491179</v>
      </c>
    </row>
    <row r="42" spans="1:11" ht="13.5">
      <c r="A42" s="17"/>
      <c r="B42" s="75" t="str">
        <f>+'帳票61_06(1)'!B41</f>
        <v>八重瀬町</v>
      </c>
      <c r="C42" s="129">
        <f>+'帳票61_06(1)'!AM41</f>
        <v>599972</v>
      </c>
      <c r="D42" s="130">
        <f>+'帳票61_06(1)'!AN41</f>
        <v>85925</v>
      </c>
      <c r="E42" s="131">
        <f t="shared" si="0"/>
        <v>685897</v>
      </c>
      <c r="F42" s="129">
        <f>+'帳票61_06(1)'!AR41</f>
        <v>571557</v>
      </c>
      <c r="G42" s="130">
        <f>+'帳票61_06(1)'!AS41</f>
        <v>19265</v>
      </c>
      <c r="H42" s="131">
        <f t="shared" si="1"/>
        <v>590822</v>
      </c>
      <c r="I42" s="144">
        <f t="shared" si="3"/>
        <v>95.26394565079703</v>
      </c>
      <c r="J42" s="145">
        <f t="shared" si="3"/>
        <v>22.42071574047134</v>
      </c>
      <c r="K42" s="146">
        <f t="shared" si="3"/>
        <v>86.13858932172032</v>
      </c>
    </row>
    <row r="43" spans="1:11" ht="13.5">
      <c r="A43" s="17"/>
      <c r="B43" s="75" t="str">
        <f>+'帳票61_06(1)'!B42</f>
        <v>多良間村</v>
      </c>
      <c r="C43" s="129">
        <f>+'帳票61_06(1)'!AM42</f>
        <v>21791</v>
      </c>
      <c r="D43" s="130">
        <f>+'帳票61_06(1)'!AN42</f>
        <v>3560</v>
      </c>
      <c r="E43" s="131">
        <f t="shared" si="0"/>
        <v>25351</v>
      </c>
      <c r="F43" s="129">
        <f>+'帳票61_06(1)'!AR42</f>
        <v>19810</v>
      </c>
      <c r="G43" s="130">
        <f>+'帳票61_06(1)'!AS42</f>
        <v>2649</v>
      </c>
      <c r="H43" s="131">
        <f t="shared" si="1"/>
        <v>22459</v>
      </c>
      <c r="I43" s="144">
        <f t="shared" si="3"/>
        <v>90.9090909090909</v>
      </c>
      <c r="J43" s="145">
        <f t="shared" si="3"/>
        <v>74.41011235955057</v>
      </c>
      <c r="K43" s="146">
        <f t="shared" si="3"/>
        <v>88.59216598950732</v>
      </c>
    </row>
    <row r="44" spans="1:11" ht="13.5">
      <c r="A44" s="17"/>
      <c r="B44" s="76" t="str">
        <f>+'帳票61_06(1)'!B43</f>
        <v>竹富町</v>
      </c>
      <c r="C44" s="132">
        <f>+'帳票61_06(1)'!AM43</f>
        <v>115329</v>
      </c>
      <c r="D44" s="133">
        <f>+'帳票61_06(1)'!AN43</f>
        <v>5970</v>
      </c>
      <c r="E44" s="134">
        <f t="shared" si="0"/>
        <v>121299</v>
      </c>
      <c r="F44" s="132">
        <f>+'帳票61_06(1)'!AR43</f>
        <v>112096</v>
      </c>
      <c r="G44" s="133">
        <f>+'帳票61_06(1)'!AS43</f>
        <v>2806</v>
      </c>
      <c r="H44" s="134">
        <f t="shared" si="1"/>
        <v>114902</v>
      </c>
      <c r="I44" s="147">
        <f t="shared" si="3"/>
        <v>97.19671548352973</v>
      </c>
      <c r="J44" s="148">
        <f t="shared" si="3"/>
        <v>47.00167504187605</v>
      </c>
      <c r="K44" s="149">
        <f t="shared" si="3"/>
        <v>94.72625495675975</v>
      </c>
    </row>
    <row r="45" spans="1:11" ht="14.25" thickBot="1">
      <c r="A45" s="17"/>
      <c r="B45" s="229" t="str">
        <f>+'帳票61_06(1)'!B44</f>
        <v>与那国町</v>
      </c>
      <c r="C45" s="230">
        <f>+'帳票61_06(1)'!AM44</f>
        <v>41798</v>
      </c>
      <c r="D45" s="231">
        <f>+'帳票61_06(1)'!AN44</f>
        <v>507</v>
      </c>
      <c r="E45" s="232">
        <f t="shared" si="0"/>
        <v>42305</v>
      </c>
      <c r="F45" s="230">
        <f>+'帳票61_06(1)'!AR44</f>
        <v>41078</v>
      </c>
      <c r="G45" s="231">
        <f>+'帳票61_06(1)'!AS44</f>
        <v>242</v>
      </c>
      <c r="H45" s="232">
        <f t="shared" si="1"/>
        <v>41320</v>
      </c>
      <c r="I45" s="233">
        <f t="shared" si="3"/>
        <v>98.27742954208335</v>
      </c>
      <c r="J45" s="234">
        <f t="shared" si="3"/>
        <v>47.73175542406312</v>
      </c>
      <c r="K45" s="235">
        <f t="shared" si="3"/>
        <v>97.67167001536461</v>
      </c>
    </row>
    <row r="46" spans="1:11" ht="14.25" thickTop="1">
      <c r="A46" s="19"/>
      <c r="B46" s="79" t="s">
        <v>65</v>
      </c>
      <c r="C46" s="173">
        <f aca="true" t="shared" si="4" ref="C46:H46">SUM(C5:C15)</f>
        <v>34344829</v>
      </c>
      <c r="D46" s="174">
        <f t="shared" si="4"/>
        <v>3204703</v>
      </c>
      <c r="E46" s="175">
        <f t="shared" si="4"/>
        <v>37549532</v>
      </c>
      <c r="F46" s="173">
        <f t="shared" si="4"/>
        <v>33143220</v>
      </c>
      <c r="G46" s="174">
        <f t="shared" si="4"/>
        <v>857403</v>
      </c>
      <c r="H46" s="175">
        <f t="shared" si="4"/>
        <v>34000623</v>
      </c>
      <c r="I46" s="176">
        <f t="shared" si="3"/>
        <v>96.50133940104928</v>
      </c>
      <c r="J46" s="177">
        <f t="shared" si="3"/>
        <v>26.754522962034233</v>
      </c>
      <c r="K46" s="178">
        <f t="shared" si="3"/>
        <v>90.54872641288844</v>
      </c>
    </row>
    <row r="47" spans="1:11" ht="14.25" thickBot="1">
      <c r="A47" s="19"/>
      <c r="B47" s="80" t="s">
        <v>66</v>
      </c>
      <c r="C47" s="138">
        <f aca="true" t="shared" si="5" ref="C47:H47">SUM(C16:C45)</f>
        <v>8745240</v>
      </c>
      <c r="D47" s="139">
        <f t="shared" si="5"/>
        <v>829759</v>
      </c>
      <c r="E47" s="140">
        <f t="shared" si="5"/>
        <v>9574999</v>
      </c>
      <c r="F47" s="138">
        <f t="shared" si="5"/>
        <v>8444157</v>
      </c>
      <c r="G47" s="139">
        <f t="shared" si="5"/>
        <v>230454</v>
      </c>
      <c r="H47" s="140">
        <f t="shared" si="5"/>
        <v>8674611</v>
      </c>
      <c r="I47" s="153">
        <f t="shared" si="3"/>
        <v>96.55717853369376</v>
      </c>
      <c r="J47" s="167">
        <f t="shared" si="3"/>
        <v>27.77360655322811</v>
      </c>
      <c r="K47" s="154">
        <f t="shared" si="3"/>
        <v>90.59646899179833</v>
      </c>
    </row>
    <row r="48" spans="2:11" ht="14.25" thickBot="1">
      <c r="B48" s="82" t="s">
        <v>130</v>
      </c>
      <c r="C48" s="156">
        <f aca="true" t="shared" si="6" ref="C48:H48">SUM(C46:C47)</f>
        <v>43090069</v>
      </c>
      <c r="D48" s="157">
        <f t="shared" si="6"/>
        <v>4034462</v>
      </c>
      <c r="E48" s="158">
        <f t="shared" si="6"/>
        <v>47124531</v>
      </c>
      <c r="F48" s="156">
        <f t="shared" si="6"/>
        <v>41587377</v>
      </c>
      <c r="G48" s="157">
        <f t="shared" si="6"/>
        <v>1087857</v>
      </c>
      <c r="H48" s="158">
        <f t="shared" si="6"/>
        <v>42675234</v>
      </c>
      <c r="I48" s="159">
        <f t="shared" si="3"/>
        <v>96.51267209620853</v>
      </c>
      <c r="J48" s="172">
        <f t="shared" si="3"/>
        <v>26.96411566151819</v>
      </c>
      <c r="K48" s="160">
        <f t="shared" si="3"/>
        <v>90.55842698996834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70</v>
      </c>
      <c r="I1" s="2"/>
      <c r="J1" s="2"/>
      <c r="K1" s="81" t="s">
        <v>48</v>
      </c>
    </row>
    <row r="2" spans="2:11" ht="15" customHeight="1">
      <c r="B2" s="85"/>
      <c r="C2" s="339" t="s">
        <v>5</v>
      </c>
      <c r="D2" s="339"/>
      <c r="E2" s="340"/>
      <c r="F2" s="341" t="s">
        <v>6</v>
      </c>
      <c r="G2" s="339"/>
      <c r="H2" s="340"/>
      <c r="I2" s="342" t="s">
        <v>7</v>
      </c>
      <c r="J2" s="343"/>
      <c r="K2" s="344"/>
    </row>
    <row r="3" spans="2:11" ht="12" customHeight="1">
      <c r="B3" s="4" t="s">
        <v>2</v>
      </c>
      <c r="C3" s="345" t="s">
        <v>1</v>
      </c>
      <c r="D3" s="347" t="s">
        <v>3</v>
      </c>
      <c r="E3" s="331" t="s">
        <v>0</v>
      </c>
      <c r="F3" s="345" t="s">
        <v>1</v>
      </c>
      <c r="G3" s="347" t="s">
        <v>3</v>
      </c>
      <c r="H3" s="331" t="s">
        <v>0</v>
      </c>
      <c r="I3" s="335" t="s">
        <v>4</v>
      </c>
      <c r="J3" s="337" t="s">
        <v>114</v>
      </c>
      <c r="K3" s="333" t="s">
        <v>0</v>
      </c>
    </row>
    <row r="4" spans="2:11" ht="11.25" customHeight="1" thickBot="1">
      <c r="B4" s="83"/>
      <c r="C4" s="346"/>
      <c r="D4" s="348"/>
      <c r="E4" s="332"/>
      <c r="F4" s="346"/>
      <c r="G4" s="348"/>
      <c r="H4" s="332"/>
      <c r="I4" s="336"/>
      <c r="J4" s="338"/>
      <c r="K4" s="334"/>
    </row>
    <row r="5" spans="1:11" ht="14.25" thickTop="1">
      <c r="A5" s="17"/>
      <c r="B5" s="78" t="str">
        <f>+'帳票61_06(1)'!B4</f>
        <v>那覇市</v>
      </c>
      <c r="C5" s="126">
        <f>+'帳票61_06(1)'!BE4</f>
        <v>920390</v>
      </c>
      <c r="D5" s="127">
        <f>+'帳票61_06(1)'!BF4</f>
        <v>16291</v>
      </c>
      <c r="E5" s="128">
        <f>SUM(C5:D5)</f>
        <v>936681</v>
      </c>
      <c r="F5" s="126">
        <f>+'帳票61_06(1)'!BJ4</f>
        <v>921315</v>
      </c>
      <c r="G5" s="127">
        <f>+'帳票61_06(1)'!BK4</f>
        <v>3511</v>
      </c>
      <c r="H5" s="128">
        <f>SUM(F5:G5)</f>
        <v>924826</v>
      </c>
      <c r="I5" s="141">
        <f>IF(C5=0,"－",(F5/C5)*100)</f>
        <v>100.10050087462923</v>
      </c>
      <c r="J5" s="142">
        <f aca="true" t="shared" si="0" ref="J5:K36">IF(D5=0,"－",(G5/D5)*100)</f>
        <v>21.551777054815542</v>
      </c>
      <c r="K5" s="143">
        <f>IF(E5=0,"－",(H5/E5)*100)</f>
        <v>98.73436100444015</v>
      </c>
    </row>
    <row r="6" spans="1:11" ht="13.5">
      <c r="A6" s="17"/>
      <c r="B6" s="75" t="str">
        <f>+'帳票61_06(1)'!B5</f>
        <v>宜野湾市</v>
      </c>
      <c r="C6" s="129">
        <f>+'帳票61_06(1)'!BE5</f>
        <v>151552</v>
      </c>
      <c r="D6" s="130">
        <f>+'帳票61_06(1)'!BF5</f>
        <v>3983</v>
      </c>
      <c r="E6" s="131">
        <f aca="true" t="shared" si="1" ref="E6:E45">SUM(C6:D6)</f>
        <v>155535</v>
      </c>
      <c r="F6" s="129">
        <f>+'帳票61_06(1)'!BJ5</f>
        <v>148755</v>
      </c>
      <c r="G6" s="130">
        <f>+'帳票61_06(1)'!BK5</f>
        <v>731</v>
      </c>
      <c r="H6" s="131">
        <f aca="true" t="shared" si="2" ref="H6:H45">SUM(F6:G6)</f>
        <v>149486</v>
      </c>
      <c r="I6" s="144">
        <f aca="true" t="shared" si="3" ref="I6:K48">IF(C6=0,"－",(F6/C6)*100)</f>
        <v>98.1544288429054</v>
      </c>
      <c r="J6" s="145">
        <f t="shared" si="0"/>
        <v>18.353000251067034</v>
      </c>
      <c r="K6" s="146">
        <f t="shared" si="0"/>
        <v>96.11084321856816</v>
      </c>
    </row>
    <row r="7" spans="1:11" ht="13.5">
      <c r="A7" s="17"/>
      <c r="B7" s="75" t="str">
        <f>+'帳票61_06(1)'!B6</f>
        <v>石垣市</v>
      </c>
      <c r="C7" s="129">
        <f>+'帳票61_06(1)'!BE6</f>
        <v>108357</v>
      </c>
      <c r="D7" s="130">
        <f>+'帳票61_06(1)'!BF6</f>
        <v>2510</v>
      </c>
      <c r="E7" s="131">
        <f t="shared" si="1"/>
        <v>110867</v>
      </c>
      <c r="F7" s="129">
        <f>+'帳票61_06(1)'!BJ6</f>
        <v>107683</v>
      </c>
      <c r="G7" s="130">
        <f>+'帳票61_06(1)'!BK6</f>
        <v>1561</v>
      </c>
      <c r="H7" s="131">
        <f t="shared" si="2"/>
        <v>109244</v>
      </c>
      <c r="I7" s="144">
        <f t="shared" si="3"/>
        <v>99.37798204084646</v>
      </c>
      <c r="J7" s="145">
        <f t="shared" si="0"/>
        <v>62.19123505976095</v>
      </c>
      <c r="K7" s="146">
        <f t="shared" si="0"/>
        <v>98.53608377605599</v>
      </c>
    </row>
    <row r="8" spans="1:11" ht="13.5">
      <c r="A8" s="17"/>
      <c r="B8" s="75" t="str">
        <f>+'帳票61_06(1)'!B7</f>
        <v>浦添市</v>
      </c>
      <c r="C8" s="129">
        <f>+'帳票61_06(1)'!BE7</f>
        <v>280351</v>
      </c>
      <c r="D8" s="130">
        <f>+'帳票61_06(1)'!BF7</f>
        <v>3319</v>
      </c>
      <c r="E8" s="131">
        <f t="shared" si="1"/>
        <v>283670</v>
      </c>
      <c r="F8" s="129">
        <f>+'帳票61_06(1)'!BJ7</f>
        <v>277223</v>
      </c>
      <c r="G8" s="130">
        <f>+'帳票61_06(1)'!BK7</f>
        <v>927</v>
      </c>
      <c r="H8" s="131">
        <f t="shared" si="2"/>
        <v>278150</v>
      </c>
      <c r="I8" s="144">
        <f t="shared" si="3"/>
        <v>98.88425580789796</v>
      </c>
      <c r="J8" s="145">
        <f t="shared" si="0"/>
        <v>27.930099427538412</v>
      </c>
      <c r="K8" s="146">
        <f t="shared" si="0"/>
        <v>98.05407692036522</v>
      </c>
    </row>
    <row r="9" spans="1:11" ht="13.5">
      <c r="A9" s="17"/>
      <c r="B9" s="76" t="str">
        <f>+'帳票61_06(1)'!B8</f>
        <v>名護市</v>
      </c>
      <c r="C9" s="132">
        <f>+'帳票61_06(1)'!BE8</f>
        <v>135118</v>
      </c>
      <c r="D9" s="133">
        <f>+'帳票61_06(1)'!BF8</f>
        <v>3827</v>
      </c>
      <c r="E9" s="134">
        <f t="shared" si="1"/>
        <v>138945</v>
      </c>
      <c r="F9" s="132">
        <f>+'帳票61_06(1)'!BJ8</f>
        <v>132396</v>
      </c>
      <c r="G9" s="133">
        <f>+'帳票61_06(1)'!BK8</f>
        <v>1573</v>
      </c>
      <c r="H9" s="134">
        <f t="shared" si="2"/>
        <v>133969</v>
      </c>
      <c r="I9" s="147">
        <f t="shared" si="3"/>
        <v>97.98546455690581</v>
      </c>
      <c r="J9" s="148">
        <f t="shared" si="0"/>
        <v>41.102691403187876</v>
      </c>
      <c r="K9" s="149">
        <f t="shared" si="0"/>
        <v>96.41872683435892</v>
      </c>
    </row>
    <row r="10" spans="1:11" ht="13.5">
      <c r="A10" s="17"/>
      <c r="B10" s="77" t="str">
        <f>+'帳票61_06(1)'!B9</f>
        <v>糸満市</v>
      </c>
      <c r="C10" s="135">
        <f>+'帳票61_06(1)'!BE9</f>
        <v>98324</v>
      </c>
      <c r="D10" s="136">
        <f>+'帳票61_06(1)'!BF9</f>
        <v>5521</v>
      </c>
      <c r="E10" s="137">
        <f t="shared" si="1"/>
        <v>103845</v>
      </c>
      <c r="F10" s="135">
        <f>+'帳票61_06(1)'!BJ9</f>
        <v>94633</v>
      </c>
      <c r="G10" s="136">
        <f>+'帳票61_06(1)'!BK9</f>
        <v>1320</v>
      </c>
      <c r="H10" s="137">
        <f t="shared" si="2"/>
        <v>95953</v>
      </c>
      <c r="I10" s="150">
        <f t="shared" si="3"/>
        <v>96.24608437411008</v>
      </c>
      <c r="J10" s="151">
        <f t="shared" si="0"/>
        <v>23.908712189820687</v>
      </c>
      <c r="K10" s="152">
        <f t="shared" si="0"/>
        <v>92.40021185420578</v>
      </c>
    </row>
    <row r="11" spans="1:11" ht="13.5">
      <c r="A11" s="17"/>
      <c r="B11" s="75" t="str">
        <f>+'帳票61_06(1)'!B10</f>
        <v>沖縄市</v>
      </c>
      <c r="C11" s="129">
        <f>+'帳票61_06(1)'!BE10</f>
        <v>202552</v>
      </c>
      <c r="D11" s="130">
        <f>+'帳票61_06(1)'!BF10</f>
        <v>8584</v>
      </c>
      <c r="E11" s="131">
        <f t="shared" si="1"/>
        <v>211136</v>
      </c>
      <c r="F11" s="129">
        <f>+'帳票61_06(1)'!BJ10</f>
        <v>199090</v>
      </c>
      <c r="G11" s="130">
        <f>+'帳票61_06(1)'!BK10</f>
        <v>1565</v>
      </c>
      <c r="H11" s="131">
        <f t="shared" si="2"/>
        <v>200655</v>
      </c>
      <c r="I11" s="144">
        <f t="shared" si="3"/>
        <v>98.290809273668</v>
      </c>
      <c r="J11" s="145">
        <f t="shared" si="0"/>
        <v>18.231593662628146</v>
      </c>
      <c r="K11" s="146">
        <f t="shared" si="0"/>
        <v>95.03590103061534</v>
      </c>
    </row>
    <row r="12" spans="1:11" ht="13.5">
      <c r="A12" s="17"/>
      <c r="B12" s="75" t="str">
        <f>+'帳票61_06(1)'!B11</f>
        <v>豊見城市</v>
      </c>
      <c r="C12" s="129">
        <f>+'帳票61_06(1)'!BE11</f>
        <v>108415</v>
      </c>
      <c r="D12" s="130">
        <f>+'帳票61_06(1)'!BF11</f>
        <v>2660</v>
      </c>
      <c r="E12" s="131">
        <f t="shared" si="1"/>
        <v>111075</v>
      </c>
      <c r="F12" s="129">
        <f>+'帳票61_06(1)'!BJ11</f>
        <v>107334</v>
      </c>
      <c r="G12" s="130">
        <f>+'帳票61_06(1)'!BK11</f>
        <v>940</v>
      </c>
      <c r="H12" s="131">
        <f t="shared" si="2"/>
        <v>108274</v>
      </c>
      <c r="I12" s="144">
        <f t="shared" si="3"/>
        <v>99.00290550200617</v>
      </c>
      <c r="J12" s="145">
        <f t="shared" si="0"/>
        <v>35.338345864661655</v>
      </c>
      <c r="K12" s="146">
        <f t="shared" si="0"/>
        <v>97.47828044114337</v>
      </c>
    </row>
    <row r="13" spans="1:11" ht="13.5">
      <c r="A13" s="17"/>
      <c r="B13" s="75" t="str">
        <f>+'帳票61_06(1)'!B12</f>
        <v>うるま市</v>
      </c>
      <c r="C13" s="129">
        <f>+'帳票61_06(1)'!BE12</f>
        <v>145539</v>
      </c>
      <c r="D13" s="130">
        <f>+'帳票61_06(1)'!BF12</f>
        <v>1048</v>
      </c>
      <c r="E13" s="131">
        <f t="shared" si="1"/>
        <v>146587</v>
      </c>
      <c r="F13" s="129">
        <f>+'帳票61_06(1)'!BJ12</f>
        <v>144002</v>
      </c>
      <c r="G13" s="130">
        <f>+'帳票61_06(1)'!BK12</f>
        <v>241</v>
      </c>
      <c r="H13" s="131">
        <f t="shared" si="2"/>
        <v>144243</v>
      </c>
      <c r="I13" s="144">
        <f t="shared" si="3"/>
        <v>98.94392568315023</v>
      </c>
      <c r="J13" s="145">
        <f t="shared" si="0"/>
        <v>22.99618320610687</v>
      </c>
      <c r="K13" s="146">
        <f t="shared" si="0"/>
        <v>98.40094960671819</v>
      </c>
    </row>
    <row r="14" spans="1:11" ht="13.5">
      <c r="A14" s="17"/>
      <c r="B14" s="76" t="str">
        <f>+'帳票61_06(1)'!B13</f>
        <v>宮古島市</v>
      </c>
      <c r="C14" s="132">
        <f>+'帳票61_06(1)'!BE13</f>
        <v>106147</v>
      </c>
      <c r="D14" s="133">
        <f>+'帳票61_06(1)'!BF13</f>
        <v>4557</v>
      </c>
      <c r="E14" s="134">
        <f t="shared" si="1"/>
        <v>110704</v>
      </c>
      <c r="F14" s="132">
        <f>+'帳票61_06(1)'!BJ13</f>
        <v>103942</v>
      </c>
      <c r="G14" s="133">
        <f>+'帳票61_06(1)'!BK13</f>
        <v>1316</v>
      </c>
      <c r="H14" s="134">
        <f t="shared" si="2"/>
        <v>105258</v>
      </c>
      <c r="I14" s="147">
        <f t="shared" si="3"/>
        <v>97.92269211565093</v>
      </c>
      <c r="J14" s="148">
        <f t="shared" si="0"/>
        <v>28.878648233486942</v>
      </c>
      <c r="K14" s="149">
        <f t="shared" si="0"/>
        <v>95.08057522763406</v>
      </c>
    </row>
    <row r="15" spans="1:11" ht="13.5">
      <c r="A15" s="17"/>
      <c r="B15" s="77" t="str">
        <f>+'帳票61_06(1)'!B14</f>
        <v>南城市</v>
      </c>
      <c r="C15" s="135">
        <f>+'帳票61_06(1)'!BE14</f>
        <v>46664</v>
      </c>
      <c r="D15" s="136">
        <f>+'帳票61_06(1)'!BF14</f>
        <v>1988</v>
      </c>
      <c r="E15" s="137">
        <f t="shared" si="1"/>
        <v>48652</v>
      </c>
      <c r="F15" s="135">
        <f>+'帳票61_06(1)'!BJ14</f>
        <v>46247</v>
      </c>
      <c r="G15" s="136">
        <f>+'帳票61_06(1)'!BK14</f>
        <v>360</v>
      </c>
      <c r="H15" s="137">
        <f t="shared" si="2"/>
        <v>46607</v>
      </c>
      <c r="I15" s="150">
        <f t="shared" si="3"/>
        <v>99.10637750728613</v>
      </c>
      <c r="J15" s="151">
        <f t="shared" si="0"/>
        <v>18.10865191146881</v>
      </c>
      <c r="K15" s="152">
        <f t="shared" si="0"/>
        <v>95.79667845104004</v>
      </c>
    </row>
    <row r="16" spans="1:11" ht="13.5">
      <c r="A16" s="17"/>
      <c r="B16" s="78" t="str">
        <f>+'帳票61_06(1)'!B15</f>
        <v>国頭村</v>
      </c>
      <c r="C16" s="126">
        <f>+'帳票61_06(1)'!BE15</f>
        <v>9542</v>
      </c>
      <c r="D16" s="127">
        <f>+'帳票61_06(1)'!BF15</f>
        <v>180</v>
      </c>
      <c r="E16" s="128">
        <f t="shared" si="1"/>
        <v>9722</v>
      </c>
      <c r="F16" s="126">
        <f>+'帳票61_06(1)'!BJ15</f>
        <v>9467</v>
      </c>
      <c r="G16" s="127">
        <f>+'帳票61_06(1)'!BK15</f>
        <v>50</v>
      </c>
      <c r="H16" s="128">
        <f t="shared" si="2"/>
        <v>9517</v>
      </c>
      <c r="I16" s="141">
        <f t="shared" si="3"/>
        <v>99.21400125759799</v>
      </c>
      <c r="J16" s="142">
        <f t="shared" si="0"/>
        <v>27.77777777777778</v>
      </c>
      <c r="K16" s="143">
        <f t="shared" si="0"/>
        <v>97.89138037440856</v>
      </c>
    </row>
    <row r="17" spans="1:11" ht="13.5">
      <c r="A17" s="17"/>
      <c r="B17" s="75" t="str">
        <f>+'帳票61_06(1)'!B16</f>
        <v>大宜味村</v>
      </c>
      <c r="C17" s="129">
        <f>+'帳票61_06(1)'!BE16</f>
        <v>7072</v>
      </c>
      <c r="D17" s="130">
        <f>+'帳票61_06(1)'!BF16</f>
        <v>510</v>
      </c>
      <c r="E17" s="131">
        <f t="shared" si="1"/>
        <v>7582</v>
      </c>
      <c r="F17" s="129">
        <f>+'帳票61_06(1)'!BJ16</f>
        <v>6812</v>
      </c>
      <c r="G17" s="130">
        <f>+'帳票61_06(1)'!BK16</f>
        <v>130</v>
      </c>
      <c r="H17" s="131">
        <f t="shared" si="2"/>
        <v>6942</v>
      </c>
      <c r="I17" s="144">
        <f t="shared" si="3"/>
        <v>96.32352941176471</v>
      </c>
      <c r="J17" s="145">
        <f t="shared" si="0"/>
        <v>25.49019607843137</v>
      </c>
      <c r="K17" s="146">
        <f t="shared" si="0"/>
        <v>91.55895542073331</v>
      </c>
    </row>
    <row r="18" spans="1:11" ht="13.5">
      <c r="A18" s="17"/>
      <c r="B18" s="75" t="str">
        <f>+'帳票61_06(1)'!B17</f>
        <v>東村</v>
      </c>
      <c r="C18" s="129">
        <f>+'帳票61_06(1)'!BE17</f>
        <v>4008</v>
      </c>
      <c r="D18" s="130">
        <f>+'帳票61_06(1)'!BF17</f>
        <v>230</v>
      </c>
      <c r="E18" s="131">
        <f t="shared" si="1"/>
        <v>4238</v>
      </c>
      <c r="F18" s="129">
        <f>+'帳票61_06(1)'!BJ17</f>
        <v>3954</v>
      </c>
      <c r="G18" s="130">
        <f>+'帳票61_06(1)'!BK17</f>
        <v>130</v>
      </c>
      <c r="H18" s="131">
        <f t="shared" si="2"/>
        <v>4084</v>
      </c>
      <c r="I18" s="144">
        <f t="shared" si="3"/>
        <v>98.65269461077844</v>
      </c>
      <c r="J18" s="145">
        <f t="shared" si="0"/>
        <v>56.52173913043478</v>
      </c>
      <c r="K18" s="146">
        <f t="shared" si="0"/>
        <v>96.36621047663992</v>
      </c>
    </row>
    <row r="19" spans="1:11" ht="13.5">
      <c r="A19" s="17"/>
      <c r="B19" s="76" t="str">
        <f>+'帳票61_06(1)'!B18</f>
        <v>今帰仁村</v>
      </c>
      <c r="C19" s="132">
        <f>+'帳票61_06(1)'!BE18</f>
        <v>11460</v>
      </c>
      <c r="D19" s="133">
        <f>+'帳票61_06(1)'!BF18</f>
        <v>478</v>
      </c>
      <c r="E19" s="134">
        <f t="shared" si="1"/>
        <v>11938</v>
      </c>
      <c r="F19" s="132">
        <f>+'帳票61_06(1)'!BJ18</f>
        <v>11460</v>
      </c>
      <c r="G19" s="133">
        <f>+'帳票61_06(1)'!BK18</f>
        <v>50</v>
      </c>
      <c r="H19" s="134">
        <f t="shared" si="2"/>
        <v>11510</v>
      </c>
      <c r="I19" s="147">
        <f t="shared" si="3"/>
        <v>100</v>
      </c>
      <c r="J19" s="148">
        <f t="shared" si="0"/>
        <v>10.460251046025103</v>
      </c>
      <c r="K19" s="149">
        <f t="shared" si="0"/>
        <v>96.4148098508963</v>
      </c>
    </row>
    <row r="20" spans="1:11" ht="13.5">
      <c r="A20" s="17"/>
      <c r="B20" s="77" t="str">
        <f>+'帳票61_06(1)'!B19</f>
        <v>本部町</v>
      </c>
      <c r="C20" s="135">
        <f>+'帳票61_06(1)'!BE19</f>
        <v>21077</v>
      </c>
      <c r="D20" s="136">
        <f>+'帳票61_06(1)'!BF19</f>
        <v>348</v>
      </c>
      <c r="E20" s="137">
        <f t="shared" si="1"/>
        <v>21425</v>
      </c>
      <c r="F20" s="135">
        <f>+'帳票61_06(1)'!BJ19</f>
        <v>20797</v>
      </c>
      <c r="G20" s="136">
        <f>+'帳票61_06(1)'!BK19</f>
        <v>35</v>
      </c>
      <c r="H20" s="137">
        <f t="shared" si="2"/>
        <v>20832</v>
      </c>
      <c r="I20" s="150">
        <f t="shared" si="3"/>
        <v>98.6715376951179</v>
      </c>
      <c r="J20" s="151">
        <f t="shared" si="0"/>
        <v>10.057471264367816</v>
      </c>
      <c r="K20" s="152">
        <f t="shared" si="0"/>
        <v>97.23220536756126</v>
      </c>
    </row>
    <row r="21" spans="1:11" ht="13.5">
      <c r="A21" s="17"/>
      <c r="B21" s="75" t="str">
        <f>+'帳票61_06(1)'!B20</f>
        <v>恩納村</v>
      </c>
      <c r="C21" s="129">
        <f>+'帳票61_06(1)'!BE20</f>
        <v>37201</v>
      </c>
      <c r="D21" s="130">
        <f>+'帳票61_06(1)'!BF20</f>
        <v>1653</v>
      </c>
      <c r="E21" s="131">
        <f t="shared" si="1"/>
        <v>38854</v>
      </c>
      <c r="F21" s="129">
        <f>+'帳票61_06(1)'!BJ20</f>
        <v>36568</v>
      </c>
      <c r="G21" s="130">
        <f>+'帳票61_06(1)'!BK20</f>
        <v>165</v>
      </c>
      <c r="H21" s="131">
        <f t="shared" si="2"/>
        <v>36733</v>
      </c>
      <c r="I21" s="144">
        <f t="shared" si="3"/>
        <v>98.29843283782694</v>
      </c>
      <c r="J21" s="145">
        <f t="shared" si="0"/>
        <v>9.98185117967332</v>
      </c>
      <c r="K21" s="146">
        <f t="shared" si="0"/>
        <v>94.54110258918</v>
      </c>
    </row>
    <row r="22" spans="1:11" ht="13.5">
      <c r="A22" s="17"/>
      <c r="B22" s="75" t="str">
        <f>+'帳票61_06(1)'!B21</f>
        <v>宜野座村</v>
      </c>
      <c r="C22" s="129">
        <f>+'帳票61_06(1)'!BE21</f>
        <v>10718</v>
      </c>
      <c r="D22" s="130">
        <f>+'帳票61_06(1)'!BF21</f>
        <v>666</v>
      </c>
      <c r="E22" s="131">
        <f t="shared" si="1"/>
        <v>11384</v>
      </c>
      <c r="F22" s="129">
        <f>+'帳票61_06(1)'!BJ21</f>
        <v>10538</v>
      </c>
      <c r="G22" s="130">
        <f>+'帳票61_06(1)'!BK21</f>
        <v>200</v>
      </c>
      <c r="H22" s="131">
        <f t="shared" si="2"/>
        <v>10738</v>
      </c>
      <c r="I22" s="144">
        <f t="shared" si="3"/>
        <v>98.32058219817131</v>
      </c>
      <c r="J22" s="145">
        <f t="shared" si="0"/>
        <v>30.03003003003003</v>
      </c>
      <c r="K22" s="146">
        <f t="shared" si="0"/>
        <v>94.32536893886156</v>
      </c>
    </row>
    <row r="23" spans="1:11" ht="13.5">
      <c r="A23" s="17"/>
      <c r="B23" s="75" t="str">
        <f>+'帳票61_06(1)'!B22</f>
        <v>金武町</v>
      </c>
      <c r="C23" s="129">
        <f>+'帳票61_06(1)'!BE22</f>
        <v>14983</v>
      </c>
      <c r="D23" s="130">
        <f>+'帳票61_06(1)'!BF22</f>
        <v>453</v>
      </c>
      <c r="E23" s="131">
        <f t="shared" si="1"/>
        <v>15436</v>
      </c>
      <c r="F23" s="129">
        <f>+'帳票61_06(1)'!BJ22</f>
        <v>14934</v>
      </c>
      <c r="G23" s="130">
        <f>+'帳票61_06(1)'!BK22</f>
        <v>50</v>
      </c>
      <c r="H23" s="131">
        <f t="shared" si="2"/>
        <v>14984</v>
      </c>
      <c r="I23" s="144">
        <f t="shared" si="3"/>
        <v>99.67296269104986</v>
      </c>
      <c r="J23" s="145">
        <f t="shared" si="0"/>
        <v>11.037527593818984</v>
      </c>
      <c r="K23" s="146">
        <f t="shared" si="0"/>
        <v>97.0717802539518</v>
      </c>
    </row>
    <row r="24" spans="1:11" ht="13.5">
      <c r="A24" s="17"/>
      <c r="B24" s="76" t="str">
        <f>+'帳票61_06(1)'!B23</f>
        <v>伊江村</v>
      </c>
      <c r="C24" s="132">
        <f>+'帳票61_06(1)'!BE23</f>
        <v>7510</v>
      </c>
      <c r="D24" s="133">
        <f>+'帳票61_06(1)'!BF23</f>
        <v>0</v>
      </c>
      <c r="E24" s="134">
        <f t="shared" si="1"/>
        <v>7510</v>
      </c>
      <c r="F24" s="132">
        <f>+'帳票61_06(1)'!BJ23</f>
        <v>7510</v>
      </c>
      <c r="G24" s="133">
        <f>+'帳票61_06(1)'!BK23</f>
        <v>0</v>
      </c>
      <c r="H24" s="134">
        <f t="shared" si="2"/>
        <v>7510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+'帳票61_06(1)'!BE24</f>
        <v>37600</v>
      </c>
      <c r="D25" s="136">
        <f>+'帳票61_06(1)'!BF24</f>
        <v>2556</v>
      </c>
      <c r="E25" s="137">
        <f t="shared" si="1"/>
        <v>40156</v>
      </c>
      <c r="F25" s="135">
        <f>+'帳票61_06(1)'!BJ24</f>
        <v>37095</v>
      </c>
      <c r="G25" s="136">
        <f>+'帳票61_06(1)'!BK24</f>
        <v>518</v>
      </c>
      <c r="H25" s="137">
        <f t="shared" si="2"/>
        <v>37613</v>
      </c>
      <c r="I25" s="150">
        <f t="shared" si="3"/>
        <v>98.65691489361701</v>
      </c>
      <c r="J25" s="151">
        <f t="shared" si="0"/>
        <v>20.266040688575902</v>
      </c>
      <c r="K25" s="152">
        <f t="shared" si="0"/>
        <v>93.66719792808048</v>
      </c>
    </row>
    <row r="26" spans="1:11" ht="13.5">
      <c r="A26" s="17"/>
      <c r="B26" s="75" t="str">
        <f>+'帳票61_06(1)'!B25</f>
        <v>嘉手納町</v>
      </c>
      <c r="C26" s="129">
        <f>+'帳票61_06(1)'!BE25</f>
        <v>25957</v>
      </c>
      <c r="D26" s="130">
        <f>+'帳票61_06(1)'!BF25</f>
        <v>350</v>
      </c>
      <c r="E26" s="131">
        <f t="shared" si="1"/>
        <v>26307</v>
      </c>
      <c r="F26" s="129">
        <f>+'帳票61_06(1)'!BJ25</f>
        <v>25682</v>
      </c>
      <c r="G26" s="130">
        <f>+'帳票61_06(1)'!BK25</f>
        <v>200</v>
      </c>
      <c r="H26" s="131">
        <f t="shared" si="2"/>
        <v>25882</v>
      </c>
      <c r="I26" s="144">
        <f t="shared" si="3"/>
        <v>98.94055553415264</v>
      </c>
      <c r="J26" s="145">
        <f t="shared" si="0"/>
        <v>57.14285714285714</v>
      </c>
      <c r="K26" s="146">
        <f t="shared" si="0"/>
        <v>98.38446040977686</v>
      </c>
    </row>
    <row r="27" spans="1:11" ht="13.5">
      <c r="A27" s="17"/>
      <c r="B27" s="75" t="str">
        <f>+'帳票61_06(1)'!B26</f>
        <v>北谷町</v>
      </c>
      <c r="C27" s="129">
        <f>+'帳票61_06(1)'!BE26</f>
        <v>80426</v>
      </c>
      <c r="D27" s="130">
        <f>+'帳票61_06(1)'!BF26</f>
        <v>4429</v>
      </c>
      <c r="E27" s="131">
        <f t="shared" si="1"/>
        <v>84855</v>
      </c>
      <c r="F27" s="129">
        <f>+'帳票61_06(1)'!BJ26</f>
        <v>79603</v>
      </c>
      <c r="G27" s="130">
        <f>+'帳票61_06(1)'!BK26</f>
        <v>986</v>
      </c>
      <c r="H27" s="131">
        <f t="shared" si="2"/>
        <v>80589</v>
      </c>
      <c r="I27" s="144">
        <f t="shared" si="3"/>
        <v>98.97669907741277</v>
      </c>
      <c r="J27" s="145">
        <f t="shared" si="0"/>
        <v>22.26236170693159</v>
      </c>
      <c r="K27" s="146">
        <f t="shared" si="0"/>
        <v>94.97260031818985</v>
      </c>
    </row>
    <row r="28" spans="1:11" ht="13.5">
      <c r="A28" s="17"/>
      <c r="B28" s="75" t="str">
        <f>+'帳票61_06(1)'!B27</f>
        <v>北中城村</v>
      </c>
      <c r="C28" s="129">
        <f>+'帳票61_06(1)'!BE27</f>
        <v>18631</v>
      </c>
      <c r="D28" s="130">
        <f>+'帳票61_06(1)'!BF27</f>
        <v>2475</v>
      </c>
      <c r="E28" s="131">
        <f t="shared" si="1"/>
        <v>21106</v>
      </c>
      <c r="F28" s="129">
        <f>+'帳票61_06(1)'!BJ27</f>
        <v>17906</v>
      </c>
      <c r="G28" s="130">
        <f>+'帳票61_06(1)'!BK27</f>
        <v>169</v>
      </c>
      <c r="H28" s="131">
        <f t="shared" si="2"/>
        <v>18075</v>
      </c>
      <c r="I28" s="144">
        <f t="shared" si="3"/>
        <v>96.10863614406098</v>
      </c>
      <c r="J28" s="145">
        <f t="shared" si="0"/>
        <v>6.828282828282828</v>
      </c>
      <c r="K28" s="146">
        <f t="shared" si="0"/>
        <v>85.63915474272719</v>
      </c>
    </row>
    <row r="29" spans="1:11" ht="13.5">
      <c r="A29" s="17"/>
      <c r="B29" s="76" t="str">
        <f>+'帳票61_06(1)'!B28</f>
        <v>中城村</v>
      </c>
      <c r="C29" s="132">
        <f>+'帳票61_06(1)'!BE28</f>
        <v>28340</v>
      </c>
      <c r="D29" s="133">
        <f>+'帳票61_06(1)'!BF28</f>
        <v>1497</v>
      </c>
      <c r="E29" s="134">
        <f t="shared" si="1"/>
        <v>29837</v>
      </c>
      <c r="F29" s="132">
        <f>+'帳票61_06(1)'!BJ28</f>
        <v>28110</v>
      </c>
      <c r="G29" s="133">
        <f>+'帳票61_06(1)'!BK28</f>
        <v>265</v>
      </c>
      <c r="H29" s="134">
        <f t="shared" si="2"/>
        <v>28375</v>
      </c>
      <c r="I29" s="147">
        <f t="shared" si="3"/>
        <v>99.18842625264644</v>
      </c>
      <c r="J29" s="148">
        <f t="shared" si="0"/>
        <v>17.70207080828323</v>
      </c>
      <c r="K29" s="149">
        <f t="shared" si="0"/>
        <v>95.10004357006402</v>
      </c>
    </row>
    <row r="30" spans="1:11" ht="13.5">
      <c r="A30" s="17"/>
      <c r="B30" s="77" t="str">
        <f>+'帳票61_06(1)'!B29</f>
        <v>西原町</v>
      </c>
      <c r="C30" s="135">
        <f>+'帳票61_06(1)'!BE29</f>
        <v>72083</v>
      </c>
      <c r="D30" s="136">
        <f>+'帳票61_06(1)'!BF29</f>
        <v>1512</v>
      </c>
      <c r="E30" s="137">
        <f t="shared" si="1"/>
        <v>73595</v>
      </c>
      <c r="F30" s="135">
        <f>+'帳票61_06(1)'!BJ29</f>
        <v>71100</v>
      </c>
      <c r="G30" s="136">
        <f>+'帳票61_06(1)'!BK29</f>
        <v>296</v>
      </c>
      <c r="H30" s="137">
        <f t="shared" si="2"/>
        <v>71396</v>
      </c>
      <c r="I30" s="150">
        <f t="shared" si="3"/>
        <v>98.63629427188103</v>
      </c>
      <c r="J30" s="151">
        <f t="shared" si="0"/>
        <v>19.576719576719576</v>
      </c>
      <c r="K30" s="152">
        <f t="shared" si="0"/>
        <v>97.01202527345608</v>
      </c>
    </row>
    <row r="31" spans="1:11" ht="13.5">
      <c r="A31" s="17"/>
      <c r="B31" s="75" t="str">
        <f>+'帳票61_06(1)'!B30</f>
        <v>与那原町</v>
      </c>
      <c r="C31" s="129">
        <f>+'帳票61_06(1)'!BE30</f>
        <v>23877</v>
      </c>
      <c r="D31" s="130">
        <f>+'帳票61_06(1)'!BF30</f>
        <v>109</v>
      </c>
      <c r="E31" s="131">
        <f t="shared" si="1"/>
        <v>23986</v>
      </c>
      <c r="F31" s="129">
        <f>+'帳票61_06(1)'!BJ30</f>
        <v>23846</v>
      </c>
      <c r="G31" s="130">
        <f>+'帳票61_06(1)'!BK30</f>
        <v>50</v>
      </c>
      <c r="H31" s="131">
        <f t="shared" si="2"/>
        <v>23896</v>
      </c>
      <c r="I31" s="144">
        <f t="shared" si="3"/>
        <v>99.87016794404657</v>
      </c>
      <c r="J31" s="145">
        <f t="shared" si="0"/>
        <v>45.87155963302752</v>
      </c>
      <c r="K31" s="146">
        <f t="shared" si="0"/>
        <v>99.62478112232135</v>
      </c>
    </row>
    <row r="32" spans="1:11" ht="13.5">
      <c r="A32" s="17"/>
      <c r="B32" s="75" t="str">
        <f>+'帳票61_06(1)'!B31</f>
        <v>南風原町</v>
      </c>
      <c r="C32" s="129">
        <f>+'帳票61_06(1)'!BE31</f>
        <v>76162</v>
      </c>
      <c r="D32" s="130">
        <f>+'帳票61_06(1)'!BF31</f>
        <v>1265</v>
      </c>
      <c r="E32" s="131">
        <f t="shared" si="1"/>
        <v>77427</v>
      </c>
      <c r="F32" s="129">
        <f>+'帳票61_06(1)'!BJ31</f>
        <v>75490</v>
      </c>
      <c r="G32" s="130">
        <f>+'帳票61_06(1)'!BK31</f>
        <v>506</v>
      </c>
      <c r="H32" s="131">
        <f t="shared" si="2"/>
        <v>75996</v>
      </c>
      <c r="I32" s="144">
        <f t="shared" si="3"/>
        <v>99.11767022924818</v>
      </c>
      <c r="J32" s="145">
        <f t="shared" si="0"/>
        <v>40</v>
      </c>
      <c r="K32" s="146">
        <f t="shared" si="0"/>
        <v>98.15180750900848</v>
      </c>
    </row>
    <row r="33" spans="1:11" ht="13.5">
      <c r="A33" s="17"/>
      <c r="B33" s="75" t="str">
        <f>+'帳票61_06(1)'!B32</f>
        <v>渡嘉敷村</v>
      </c>
      <c r="C33" s="129">
        <f>+'帳票61_06(1)'!BE32</f>
        <v>2922</v>
      </c>
      <c r="D33" s="130">
        <f>+'帳票61_06(1)'!BF32</f>
        <v>0</v>
      </c>
      <c r="E33" s="131">
        <f t="shared" si="1"/>
        <v>2922</v>
      </c>
      <c r="F33" s="129">
        <f>+'帳票61_06(1)'!BJ32</f>
        <v>2922</v>
      </c>
      <c r="G33" s="130">
        <f>+'帳票61_06(1)'!BK32</f>
        <v>0</v>
      </c>
      <c r="H33" s="131">
        <f t="shared" si="2"/>
        <v>2922</v>
      </c>
      <c r="I33" s="144">
        <f t="shared" si="3"/>
        <v>100</v>
      </c>
      <c r="J33" s="145" t="str">
        <f t="shared" si="0"/>
        <v>－</v>
      </c>
      <c r="K33" s="146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+'帳票61_06(1)'!BE33</f>
        <v>2305</v>
      </c>
      <c r="D34" s="133">
        <f>+'帳票61_06(1)'!BF33</f>
        <v>130</v>
      </c>
      <c r="E34" s="134">
        <f t="shared" si="1"/>
        <v>2435</v>
      </c>
      <c r="F34" s="132">
        <f>+'帳票61_06(1)'!BJ33</f>
        <v>2125</v>
      </c>
      <c r="G34" s="133">
        <f>+'帳票61_06(1)'!BK33</f>
        <v>130</v>
      </c>
      <c r="H34" s="134">
        <f t="shared" si="2"/>
        <v>2255</v>
      </c>
      <c r="I34" s="147">
        <f t="shared" si="3"/>
        <v>92.19088937093277</v>
      </c>
      <c r="J34" s="148">
        <f t="shared" si="0"/>
        <v>100</v>
      </c>
      <c r="K34" s="149">
        <f t="shared" si="0"/>
        <v>92.60780287474333</v>
      </c>
    </row>
    <row r="35" spans="1:11" ht="13.5">
      <c r="A35" s="17"/>
      <c r="B35" s="77" t="str">
        <f>+'帳票61_06(1)'!B34</f>
        <v>粟国村</v>
      </c>
      <c r="C35" s="135">
        <f>+'帳票61_06(1)'!BE34</f>
        <v>2932</v>
      </c>
      <c r="D35" s="136">
        <f>+'帳票61_06(1)'!BF34</f>
        <v>130</v>
      </c>
      <c r="E35" s="137">
        <f t="shared" si="1"/>
        <v>3062</v>
      </c>
      <c r="F35" s="135">
        <f>+'帳票61_06(1)'!BJ34</f>
        <v>2932</v>
      </c>
      <c r="G35" s="136">
        <f>+'帳票61_06(1)'!BK34</f>
        <v>0</v>
      </c>
      <c r="H35" s="137">
        <f t="shared" si="2"/>
        <v>2932</v>
      </c>
      <c r="I35" s="150">
        <f t="shared" si="3"/>
        <v>100</v>
      </c>
      <c r="J35" s="151">
        <f t="shared" si="0"/>
        <v>0</v>
      </c>
      <c r="K35" s="152">
        <f t="shared" si="0"/>
        <v>95.75440888308296</v>
      </c>
    </row>
    <row r="36" spans="1:11" ht="13.5">
      <c r="A36" s="17"/>
      <c r="B36" s="75" t="str">
        <f>+'帳票61_06(1)'!B35</f>
        <v>渡名喜村</v>
      </c>
      <c r="C36" s="129">
        <f>+'帳票61_06(1)'!BE35</f>
        <v>2205</v>
      </c>
      <c r="D36" s="130">
        <f>+'帳票61_06(1)'!BF35</f>
        <v>0</v>
      </c>
      <c r="E36" s="131">
        <f t="shared" si="1"/>
        <v>2205</v>
      </c>
      <c r="F36" s="129">
        <f>+'帳票61_06(1)'!BJ35</f>
        <v>2205</v>
      </c>
      <c r="G36" s="130">
        <f>+'帳票61_06(1)'!BK35</f>
        <v>0</v>
      </c>
      <c r="H36" s="131">
        <f t="shared" si="2"/>
        <v>2205</v>
      </c>
      <c r="I36" s="144">
        <f t="shared" si="3"/>
        <v>100</v>
      </c>
      <c r="J36" s="145" t="str">
        <f t="shared" si="0"/>
        <v>－</v>
      </c>
      <c r="K36" s="146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+'帳票61_06(1)'!BE36</f>
        <v>4490</v>
      </c>
      <c r="D37" s="130">
        <f>+'帳票61_06(1)'!BF36</f>
        <v>0</v>
      </c>
      <c r="E37" s="131">
        <f t="shared" si="1"/>
        <v>4490</v>
      </c>
      <c r="F37" s="129">
        <f>+'帳票61_06(1)'!BJ36</f>
        <v>4490</v>
      </c>
      <c r="G37" s="130">
        <f>+'帳票61_06(1)'!BK36</f>
        <v>0</v>
      </c>
      <c r="H37" s="131">
        <f t="shared" si="2"/>
        <v>4490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+'帳票61_06(1)'!BE37</f>
        <v>2409</v>
      </c>
      <c r="D38" s="130">
        <f>+'帳票61_06(1)'!BF37</f>
        <v>0</v>
      </c>
      <c r="E38" s="131">
        <f t="shared" si="1"/>
        <v>2409</v>
      </c>
      <c r="F38" s="129">
        <f>+'帳票61_06(1)'!BJ37</f>
        <v>2409</v>
      </c>
      <c r="G38" s="130">
        <f>+'帳票61_06(1)'!BK37</f>
        <v>0</v>
      </c>
      <c r="H38" s="131">
        <f t="shared" si="2"/>
        <v>2409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+'帳票61_06(1)'!BE38</f>
        <v>2695</v>
      </c>
      <c r="D39" s="133">
        <f>+'帳票61_06(1)'!BF38</f>
        <v>0</v>
      </c>
      <c r="E39" s="134">
        <f t="shared" si="1"/>
        <v>2695</v>
      </c>
      <c r="F39" s="132">
        <f>+'帳票61_06(1)'!BJ38</f>
        <v>2695</v>
      </c>
      <c r="G39" s="133">
        <f>+'帳票61_06(1)'!BK38</f>
        <v>0</v>
      </c>
      <c r="H39" s="134">
        <f t="shared" si="2"/>
        <v>2695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+'帳票61_06(1)'!BE39</f>
        <v>6772</v>
      </c>
      <c r="D40" s="136">
        <f>+'帳票61_06(1)'!BF39</f>
        <v>0</v>
      </c>
      <c r="E40" s="137">
        <f t="shared" si="1"/>
        <v>6772</v>
      </c>
      <c r="F40" s="135">
        <f>+'帳票61_06(1)'!BJ39</f>
        <v>6772</v>
      </c>
      <c r="G40" s="136">
        <f>+'帳票61_06(1)'!BK39</f>
        <v>0</v>
      </c>
      <c r="H40" s="137">
        <f t="shared" si="2"/>
        <v>6772</v>
      </c>
      <c r="I40" s="150">
        <f t="shared" si="3"/>
        <v>100</v>
      </c>
      <c r="J40" s="151" t="str">
        <f t="shared" si="3"/>
        <v>－</v>
      </c>
      <c r="K40" s="152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+'帳票61_06(1)'!BE40</f>
        <v>19339</v>
      </c>
      <c r="D41" s="130">
        <f>+'帳票61_06(1)'!BF40</f>
        <v>2311</v>
      </c>
      <c r="E41" s="131">
        <f t="shared" si="1"/>
        <v>21650</v>
      </c>
      <c r="F41" s="129">
        <f>+'帳票61_06(1)'!BJ40</f>
        <v>18429</v>
      </c>
      <c r="G41" s="130">
        <f>+'帳票61_06(1)'!BK40</f>
        <v>643</v>
      </c>
      <c r="H41" s="131">
        <f t="shared" si="2"/>
        <v>19072</v>
      </c>
      <c r="I41" s="144">
        <f t="shared" si="3"/>
        <v>95.29448265163659</v>
      </c>
      <c r="J41" s="145">
        <f t="shared" si="3"/>
        <v>27.823453050627435</v>
      </c>
      <c r="K41" s="146">
        <f t="shared" si="3"/>
        <v>88.09237875288683</v>
      </c>
    </row>
    <row r="42" spans="1:11" ht="13.5">
      <c r="A42" s="17"/>
      <c r="B42" s="75" t="str">
        <f>+'帳票61_06(1)'!B41</f>
        <v>八重瀬町</v>
      </c>
      <c r="C42" s="129">
        <f>+'帳票61_06(1)'!BE41</f>
        <v>32796</v>
      </c>
      <c r="D42" s="130">
        <f>+'帳票61_06(1)'!BF41</f>
        <v>2379</v>
      </c>
      <c r="E42" s="131">
        <f t="shared" si="1"/>
        <v>35175</v>
      </c>
      <c r="F42" s="129">
        <f>+'帳票61_06(1)'!BJ41</f>
        <v>32384</v>
      </c>
      <c r="G42" s="130">
        <f>+'帳票61_06(1)'!BK41</f>
        <v>0</v>
      </c>
      <c r="H42" s="131">
        <f t="shared" si="2"/>
        <v>32384</v>
      </c>
      <c r="I42" s="144">
        <f t="shared" si="3"/>
        <v>98.74374923771192</v>
      </c>
      <c r="J42" s="145">
        <f t="shared" si="3"/>
        <v>0</v>
      </c>
      <c r="K42" s="146">
        <f t="shared" si="3"/>
        <v>92.06538734896944</v>
      </c>
    </row>
    <row r="43" spans="1:11" ht="13.5">
      <c r="A43" s="17"/>
      <c r="B43" s="75" t="str">
        <f>+'帳票61_06(1)'!B42</f>
        <v>多良間村</v>
      </c>
      <c r="C43" s="129">
        <f>+'帳票61_06(1)'!BE42</f>
        <v>3180</v>
      </c>
      <c r="D43" s="130">
        <f>+'帳票61_06(1)'!BF42</f>
        <v>46</v>
      </c>
      <c r="E43" s="131">
        <f t="shared" si="1"/>
        <v>3226</v>
      </c>
      <c r="F43" s="129">
        <f>+'帳票61_06(1)'!BJ42</f>
        <v>3180</v>
      </c>
      <c r="G43" s="130">
        <f>+'帳票61_06(1)'!BK42</f>
        <v>46</v>
      </c>
      <c r="H43" s="131">
        <f t="shared" si="2"/>
        <v>3226</v>
      </c>
      <c r="I43" s="144">
        <f t="shared" si="3"/>
        <v>100</v>
      </c>
      <c r="J43" s="145">
        <f t="shared" si="3"/>
        <v>100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+'帳票61_06(1)'!BE43</f>
        <v>13925</v>
      </c>
      <c r="D44" s="133">
        <f>+'帳票61_06(1)'!BF43</f>
        <v>685</v>
      </c>
      <c r="E44" s="134">
        <f t="shared" si="1"/>
        <v>14610</v>
      </c>
      <c r="F44" s="132">
        <f>+'帳票61_06(1)'!BJ43</f>
        <v>13193</v>
      </c>
      <c r="G44" s="133">
        <f>+'帳票61_06(1)'!BK43</f>
        <v>230</v>
      </c>
      <c r="H44" s="134">
        <f t="shared" si="2"/>
        <v>13423</v>
      </c>
      <c r="I44" s="147">
        <f t="shared" si="3"/>
        <v>94.74326750448833</v>
      </c>
      <c r="J44" s="148">
        <f t="shared" si="3"/>
        <v>33.57664233576642</v>
      </c>
      <c r="K44" s="149">
        <f t="shared" si="3"/>
        <v>91.8754277891855</v>
      </c>
    </row>
    <row r="45" spans="1:11" ht="14.25" thickBot="1">
      <c r="A45" s="17"/>
      <c r="B45" s="229" t="str">
        <f>+'帳票61_06(1)'!B44</f>
        <v>与那国町</v>
      </c>
      <c r="C45" s="230">
        <f>+'帳票61_06(1)'!BE44</f>
        <v>4830</v>
      </c>
      <c r="D45" s="231">
        <f>+'帳票61_06(1)'!BF44</f>
        <v>0</v>
      </c>
      <c r="E45" s="232">
        <f t="shared" si="1"/>
        <v>4830</v>
      </c>
      <c r="F45" s="230">
        <f>+'帳票61_06(1)'!BJ44</f>
        <v>4830</v>
      </c>
      <c r="G45" s="231">
        <f>+'帳票61_06(1)'!BK44</f>
        <v>0</v>
      </c>
      <c r="H45" s="232">
        <f t="shared" si="2"/>
        <v>4830</v>
      </c>
      <c r="I45" s="233">
        <f t="shared" si="3"/>
        <v>100</v>
      </c>
      <c r="J45" s="234" t="str">
        <f t="shared" si="3"/>
        <v>－</v>
      </c>
      <c r="K45" s="235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2303409</v>
      </c>
      <c r="D46" s="174">
        <f t="shared" si="4"/>
        <v>54288</v>
      </c>
      <c r="E46" s="175">
        <f t="shared" si="4"/>
        <v>2357697</v>
      </c>
      <c r="F46" s="173">
        <f t="shared" si="4"/>
        <v>2282620</v>
      </c>
      <c r="G46" s="174">
        <f t="shared" si="4"/>
        <v>14045</v>
      </c>
      <c r="H46" s="175">
        <f t="shared" si="4"/>
        <v>2296665</v>
      </c>
      <c r="I46" s="176">
        <f t="shared" si="3"/>
        <v>99.09746814395533</v>
      </c>
      <c r="J46" s="177">
        <f t="shared" si="3"/>
        <v>25.871279104037725</v>
      </c>
      <c r="K46" s="178">
        <f t="shared" si="3"/>
        <v>97.41137219922662</v>
      </c>
    </row>
    <row r="47" spans="1:11" ht="14.25" thickBot="1">
      <c r="A47" s="19"/>
      <c r="B47" s="80" t="s">
        <v>66</v>
      </c>
      <c r="C47" s="138">
        <f aca="true" t="shared" si="5" ref="C47:H47">SUM(C16:C45)</f>
        <v>587447</v>
      </c>
      <c r="D47" s="139">
        <f t="shared" si="5"/>
        <v>24392</v>
      </c>
      <c r="E47" s="140">
        <f t="shared" si="5"/>
        <v>611839</v>
      </c>
      <c r="F47" s="138">
        <f t="shared" si="5"/>
        <v>579438</v>
      </c>
      <c r="G47" s="139">
        <f t="shared" si="5"/>
        <v>4849</v>
      </c>
      <c r="H47" s="140">
        <f t="shared" si="5"/>
        <v>584287</v>
      </c>
      <c r="I47" s="153">
        <f t="shared" si="3"/>
        <v>98.63664296523773</v>
      </c>
      <c r="J47" s="167">
        <f t="shared" si="3"/>
        <v>19.879468678255165</v>
      </c>
      <c r="K47" s="154">
        <f t="shared" si="3"/>
        <v>95.49685456468123</v>
      </c>
    </row>
    <row r="48" spans="2:11" ht="14.25" thickBot="1">
      <c r="B48" s="82" t="s">
        <v>130</v>
      </c>
      <c r="C48" s="156">
        <f aca="true" t="shared" si="6" ref="C48:H48">SUM(C46:C47)</f>
        <v>2890856</v>
      </c>
      <c r="D48" s="157">
        <f t="shared" si="6"/>
        <v>78680</v>
      </c>
      <c r="E48" s="158">
        <f t="shared" si="6"/>
        <v>2969536</v>
      </c>
      <c r="F48" s="156">
        <f t="shared" si="6"/>
        <v>2862058</v>
      </c>
      <c r="G48" s="157">
        <f t="shared" si="6"/>
        <v>18894</v>
      </c>
      <c r="H48" s="158">
        <f t="shared" si="6"/>
        <v>2880952</v>
      </c>
      <c r="I48" s="159">
        <f t="shared" si="3"/>
        <v>99.00382447275132</v>
      </c>
      <c r="J48" s="172">
        <f t="shared" si="3"/>
        <v>24.013726487036095</v>
      </c>
      <c r="K48" s="160">
        <f t="shared" si="3"/>
        <v>97.01690769197612</v>
      </c>
    </row>
  </sheetData>
  <mergeCells count="12"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  <mergeCell ref="I3:I4"/>
    <mergeCell ref="J3:J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2011-03-15T05:49:44Z</cp:lastPrinted>
  <dcterms:created xsi:type="dcterms:W3CDTF">1999-11-16T09:09:36Z</dcterms:created>
  <dcterms:modified xsi:type="dcterms:W3CDTF">2011-03-17T01:45:25Z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