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E:\①土木建設課【 Ｈ25～ 】\【令和元年度電子調査システム】\経営比較分析表（令和元年度決算）の分析等について（依頼）\報告分\"/>
    </mc:Choice>
  </mc:AlternateContent>
  <xr:revisionPtr revIDLastSave="0" documentId="13_ncr:1_{DF1016C0-A838-4D1B-A00B-6E6BE7A01B3D}" xr6:coauthVersionLast="36" xr6:coauthVersionMax="36" xr10:uidLastSave="{00000000-0000-0000-0000-000000000000}"/>
  <workbookProtection workbookAlgorithmName="SHA-512" workbookHashValue="69L8v/EsPUKUbinhJsLL3djMVdwjZmYl3LRDjGCW13PsaGXUeb5m8TwLB797r/GCB6q5qgMKQzLYmr2cpSIsKg==" workbookSaltValue="FcL+iv+cssgeqAyAmwjqc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<sst xmlns="http://schemas.openxmlformats.org/spreadsheetml/2006/main" count="236" uniqueCount="121">
  <si>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</si>
  <si>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</si>
  <si>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</si>
  <si>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</si>
  <si>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</si>
  <si>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</si>
  <si>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</si>
  <si>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</si>
  <si>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</si>
  <si>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</si>
  <si>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</si>
  <si>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</si>
  <si>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</si>
  <si>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</si>
  <si>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</si>
  <si>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</si>
  <si>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</si>
  <si>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</si>
  <si>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</si>
  <si>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</si>
  <si>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</si>
  <si>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</si>
  <si>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</si>
  <si>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</si>
  <si>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</si>
  <si>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</si>
  <si>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</si>
  <si>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</si>
  <si>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</si>
  <si>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</si>
  <si>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</si>
  <si>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</si>
  <si>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</si>
  <si>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</si>
  <si>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</si>
  <si>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</si>
  <si>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</si>
  <si>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</si>
  <si>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</si>
  <si>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</si>
  <si>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</si>
  <si>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</si>
  <si>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</si>
  <si>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</si>
  <si>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</si>
  <si>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</si>
  <si>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</si>
  <si>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</si>
  <si>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</si>
  <si>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</si>
  <si>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</si>
  <si>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</si>
  <si>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</si>
  <si>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</si>
  <si>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</si>
  <si>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</si>
  <si>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</si>
  <si>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</si>
  <si>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</si>
  <si>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</si>
  <si>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</si>
  <si>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</si>
  <si>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</si>
  <si>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</si>
  <si>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</si>
  <si>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</si>
  <si>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</si>
  <si>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</si>
  <si>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</si>
  <si>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</si>
  <si>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</si>
  <si>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</si>
  <si>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</si>
  <si>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</si>
  <si>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</si>
  <si>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</si>
  <si>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</si>
  <si>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</si>
  <si>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</si>
  <si>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</si>
  <si>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</si>
  <si>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</si>
  <si>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</si>
  <si>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</si>
  <si>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</si>
  <si>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</si>
  <si>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</si>
  <si>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</si>
  <si>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</si>
  <si>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</si>
  <si>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</si>
  <si>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</si>
  <si>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</si>
  <si>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</si>
  <si>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</si>
  <si>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</si>
  <si>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</si>
  <si>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</si>
  <si>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</si>
  <si>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八重瀬町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</si>
  <si>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</si>
  <si>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</si>
  <si>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</si>
  <si>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</si>
  <si>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</si>
  <si>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</si>
  <si>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</si>
  <si>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</si>
  <si>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</si>
  <si>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</si>
  <si>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</si>
  <si>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</si>
  <si>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</si>
  <si>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</si>
  <si>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</si>
  <si>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</si>
  <si>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</si>
  <si>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</si>
  <si>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が60％台と低い数値となっていることなどから、使用料改定や水洗化の普及促進活動による収入の増加に向けた取り組みを実施し、また、汚水処理原価の更なる縮減に努め、将来的な施設の更新費の捻出を見据えた経営の適正化を図る必要がある。</t>
    <rPh sb="0" eb="7">
      <t>シュウエキテキシュウシヒリツ</t>
    </rPh>
    <rPh sb="11" eb="12">
      <t>ダイ</t>
    </rPh>
    <rPh sb="13" eb="14">
      <t>ヒク</t>
    </rPh>
    <rPh sb="15" eb="17">
      <t>スウチ</t>
    </rPh>
    <rPh sb="30" eb="32">
      <t>シヨウ</t>
    </rPh>
    <rPh sb="33" eb="35">
      <t>カイテイ</t>
    </rPh>
    <rPh sb="36" eb="39">
      <t>スイセンカ</t>
    </rPh>
    <rPh sb="40" eb="42">
      <t>フキュウ</t>
    </rPh>
    <rPh sb="42" eb="44">
      <t>ソクシン</t>
    </rPh>
    <rPh sb="44" eb="46">
      <t>カツドウ</t>
    </rPh>
    <rPh sb="49" eb="51">
      <t>シュウニュウ</t>
    </rPh>
    <rPh sb="52" eb="54">
      <t>ゾウカ</t>
    </rPh>
    <rPh sb="55" eb="56">
      <t>ム</t>
    </rPh>
    <rPh sb="58" eb="59">
      <t>ト</t>
    </rPh>
    <rPh sb="60" eb="61">
      <t>ク</t>
    </rPh>
    <rPh sb="63" eb="65">
      <t>ジッシ</t>
    </rPh>
    <rPh sb="70" eb="72">
      <t>オスイ</t>
    </rPh>
    <rPh sb="72" eb="74">
      <t>ショリ</t>
    </rPh>
    <rPh sb="74" eb="76">
      <t>ゲンカ</t>
    </rPh>
    <rPh sb="77" eb="78">
      <t>サラ</t>
    </rPh>
    <rPh sb="80" eb="82">
      <t>シュクゲン</t>
    </rPh>
    <rPh sb="83" eb="84">
      <t>ツト</t>
    </rPh>
    <rPh sb="86" eb="89">
      <t>ショウライテキ</t>
    </rPh>
    <rPh sb="90" eb="92">
      <t>シセツ</t>
    </rPh>
    <rPh sb="93" eb="95">
      <t>コウシン</t>
    </rPh>
    <rPh sb="95" eb="96">
      <t>ヒ</t>
    </rPh>
    <rPh sb="97" eb="99">
      <t>ネンシュツ</t>
    </rPh>
    <rPh sb="100" eb="102">
      <t>ミス</t>
    </rPh>
    <rPh sb="104" eb="106">
      <t>ケイエイ</t>
    </rPh>
    <rPh sb="107" eb="110">
      <t>テキセイカ</t>
    </rPh>
    <rPh sb="111" eb="112">
      <t>ハカ</t>
    </rPh>
    <rPh sb="113" eb="115">
      <t>ヒツヨウ</t>
    </rPh>
    <phoneticPr fontId="4"/>
  </si>
  <si>
    <t>①「収益的収支比率」：前年度と比較し、約4％の増となっているが、依然として60％台と赤字経営となっている為、使用料金収入の増や、維持管理費の縮減への取組が必要である。
④「企業債残高対事業規模比率」：当該年度は全国平均や類似団体と比べて高い数値となっている為、使用料金の適正化を検討する必要がる。
⑤「経費回収率」：前年度と比較し7％増となっていることや、全国平均、類似団体と比べ高い数値となっている。継続して汚水処理費の縮減に努める。
⑥「汚水処理原価」：類似団体と比較し低い数値となっている為、この数値を継続し、更なる処理費の縮減に努める。
⑦「施設利用率」：類似団体平均値よりは高い数値となっているが、処理能力の半分程の処理水量となっている為、更なる有収水量の増加に向け取組む。
⑧「水洗化率」：前年度と比較しても若干の増加に留まっており、全国平均及び類似団体と比較しても低い数値となっている為、当該数値の向上を図るための水洗化の普及促進に努める。</t>
    <rPh sb="2" eb="5">
      <t>シュウエキテキ</t>
    </rPh>
    <rPh sb="5" eb="7">
      <t>シュウシ</t>
    </rPh>
    <rPh sb="7" eb="9">
      <t>ヒリツ</t>
    </rPh>
    <rPh sb="11" eb="14">
      <t>ゼンネンド</t>
    </rPh>
    <rPh sb="15" eb="17">
      <t>ヒカク</t>
    </rPh>
    <rPh sb="19" eb="20">
      <t>ヤク</t>
    </rPh>
    <rPh sb="23" eb="24">
      <t>ゾウ</t>
    </rPh>
    <rPh sb="32" eb="34">
      <t>イゼン</t>
    </rPh>
    <rPh sb="40" eb="41">
      <t>ダイ</t>
    </rPh>
    <rPh sb="42" eb="44">
      <t>アカジ</t>
    </rPh>
    <rPh sb="44" eb="46">
      <t>ケイエイ</t>
    </rPh>
    <rPh sb="52" eb="53">
      <t>タメ</t>
    </rPh>
    <rPh sb="54" eb="56">
      <t>シヨウ</t>
    </rPh>
    <rPh sb="56" eb="58">
      <t>リョウキン</t>
    </rPh>
    <rPh sb="58" eb="60">
      <t>シュウニュウ</t>
    </rPh>
    <rPh sb="61" eb="62">
      <t>ゾウ</t>
    </rPh>
    <rPh sb="64" eb="66">
      <t>イジ</t>
    </rPh>
    <rPh sb="66" eb="69">
      <t>カンリヒ</t>
    </rPh>
    <rPh sb="70" eb="72">
      <t>シュクゲン</t>
    </rPh>
    <rPh sb="74" eb="76">
      <t>トリクミ</t>
    </rPh>
    <rPh sb="77" eb="79">
      <t>ヒツヨウ</t>
    </rPh>
    <rPh sb="87" eb="89">
      <t>キギョウ</t>
    </rPh>
    <rPh sb="89" eb="90">
      <t>サイ</t>
    </rPh>
    <rPh sb="90" eb="92">
      <t>ザンダカ</t>
    </rPh>
    <rPh sb="92" eb="93">
      <t>タイ</t>
    </rPh>
    <rPh sb="93" eb="95">
      <t>ジギョウ</t>
    </rPh>
    <rPh sb="95" eb="97">
      <t>キボ</t>
    </rPh>
    <rPh sb="97" eb="99">
      <t>ヒリツ</t>
    </rPh>
    <rPh sb="101" eb="103">
      <t>トウガイ</t>
    </rPh>
    <rPh sb="103" eb="105">
      <t>ネンド</t>
    </rPh>
    <rPh sb="106" eb="108">
      <t>ゼンコク</t>
    </rPh>
    <rPh sb="108" eb="110">
      <t>ヘイキン</t>
    </rPh>
    <rPh sb="111" eb="113">
      <t>ルイジ</t>
    </rPh>
    <rPh sb="113" eb="115">
      <t>ダンタイ</t>
    </rPh>
    <rPh sb="116" eb="117">
      <t>クラ</t>
    </rPh>
    <rPh sb="119" eb="120">
      <t>タカ</t>
    </rPh>
    <rPh sb="121" eb="123">
      <t>スウチ</t>
    </rPh>
    <rPh sb="129" eb="130">
      <t>タメ</t>
    </rPh>
    <rPh sb="131" eb="133">
      <t>シヨウ</t>
    </rPh>
    <rPh sb="133" eb="135">
      <t>リョウキン</t>
    </rPh>
    <rPh sb="136" eb="139">
      <t>テキセイカ</t>
    </rPh>
    <rPh sb="140" eb="142">
      <t>ケントウ</t>
    </rPh>
    <rPh sb="144" eb="146">
      <t>ヒツヨウ</t>
    </rPh>
    <rPh sb="153" eb="155">
      <t>ケイヒ</t>
    </rPh>
    <rPh sb="155" eb="157">
      <t>カイシュウ</t>
    </rPh>
    <rPh sb="157" eb="158">
      <t>リツ</t>
    </rPh>
    <rPh sb="160" eb="163">
      <t>ゼンネンド</t>
    </rPh>
    <rPh sb="164" eb="166">
      <t>ヒカク</t>
    </rPh>
    <rPh sb="169" eb="170">
      <t>ゾウ</t>
    </rPh>
    <rPh sb="180" eb="182">
      <t>ゼンコク</t>
    </rPh>
    <rPh sb="182" eb="184">
      <t>ヘイキン</t>
    </rPh>
    <rPh sb="185" eb="187">
      <t>ルイジ</t>
    </rPh>
    <rPh sb="187" eb="189">
      <t>ダンタイ</t>
    </rPh>
    <rPh sb="190" eb="191">
      <t>クラ</t>
    </rPh>
    <rPh sb="192" eb="193">
      <t>タカ</t>
    </rPh>
    <rPh sb="194" eb="196">
      <t>スウチ</t>
    </rPh>
    <rPh sb="203" eb="205">
      <t>ケイゾク</t>
    </rPh>
    <rPh sb="207" eb="209">
      <t>オスイ</t>
    </rPh>
    <rPh sb="209" eb="211">
      <t>ショリ</t>
    </rPh>
    <rPh sb="211" eb="212">
      <t>ヒ</t>
    </rPh>
    <rPh sb="213" eb="215">
      <t>シュクゲン</t>
    </rPh>
    <rPh sb="216" eb="217">
      <t>ツト</t>
    </rPh>
    <rPh sb="224" eb="226">
      <t>オスイ</t>
    </rPh>
    <rPh sb="226" eb="228">
      <t>ショリ</t>
    </rPh>
    <rPh sb="228" eb="230">
      <t>ゲンカ</t>
    </rPh>
    <rPh sb="232" eb="236">
      <t>ルイジダンタイ</t>
    </rPh>
    <rPh sb="237" eb="239">
      <t>ヒカク</t>
    </rPh>
    <rPh sb="240" eb="241">
      <t>ヒク</t>
    </rPh>
    <rPh sb="242" eb="244">
      <t>スウチ</t>
    </rPh>
    <rPh sb="250" eb="251">
      <t>タメ</t>
    </rPh>
    <rPh sb="254" eb="256">
      <t>スウチ</t>
    </rPh>
    <rPh sb="257" eb="259">
      <t>ケイゾク</t>
    </rPh>
    <rPh sb="261" eb="262">
      <t>サラ</t>
    </rPh>
    <rPh sb="264" eb="266">
      <t>ショリ</t>
    </rPh>
    <rPh sb="266" eb="267">
      <t>ヒ</t>
    </rPh>
    <rPh sb="268" eb="270">
      <t>シュクゲン</t>
    </rPh>
    <rPh sb="271" eb="272">
      <t>ツト</t>
    </rPh>
    <rPh sb="279" eb="281">
      <t>シセツ</t>
    </rPh>
    <rPh sb="281" eb="283">
      <t>リヨウ</t>
    </rPh>
    <rPh sb="283" eb="284">
      <t>リツ</t>
    </rPh>
    <rPh sb="286" eb="288">
      <t>ルイジ</t>
    </rPh>
    <rPh sb="288" eb="290">
      <t>ダンタイ</t>
    </rPh>
    <rPh sb="290" eb="293">
      <t>ヘイキンチ</t>
    </rPh>
    <rPh sb="296" eb="297">
      <t>タカ</t>
    </rPh>
    <rPh sb="298" eb="300">
      <t>スウチ</t>
    </rPh>
    <rPh sb="308" eb="310">
      <t>ショリ</t>
    </rPh>
    <rPh sb="310" eb="312">
      <t>ノウリョク</t>
    </rPh>
    <rPh sb="313" eb="315">
      <t>ハンブン</t>
    </rPh>
    <rPh sb="315" eb="316">
      <t>ホド</t>
    </rPh>
    <rPh sb="317" eb="319">
      <t>ショリ</t>
    </rPh>
    <rPh sb="319" eb="320">
      <t>スイ</t>
    </rPh>
    <rPh sb="320" eb="321">
      <t>リョウ</t>
    </rPh>
    <rPh sb="327" eb="328">
      <t>タメ</t>
    </rPh>
    <rPh sb="329" eb="330">
      <t>サラ</t>
    </rPh>
    <rPh sb="350" eb="353">
      <t>スイセンカ</t>
    </rPh>
    <rPh sb="353" eb="354">
      <t>リツ</t>
    </rPh>
    <rPh sb="356" eb="359">
      <t>ゼンネンド</t>
    </rPh>
    <rPh sb="360" eb="362">
      <t>ヒカク</t>
    </rPh>
    <rPh sb="365" eb="367">
      <t>ジャッカン</t>
    </rPh>
    <rPh sb="368" eb="370">
      <t>ゾウカ</t>
    </rPh>
    <rPh sb="371" eb="372">
      <t>トド</t>
    </rPh>
    <rPh sb="378" eb="380">
      <t>ゼンコク</t>
    </rPh>
    <rPh sb="380" eb="382">
      <t>ヘイキン</t>
    </rPh>
    <rPh sb="382" eb="383">
      <t>オヨ</t>
    </rPh>
    <rPh sb="384" eb="386">
      <t>ルイジ</t>
    </rPh>
    <rPh sb="386" eb="388">
      <t>ダンタイ</t>
    </rPh>
    <rPh sb="389" eb="391">
      <t>ヒカク</t>
    </rPh>
    <rPh sb="394" eb="395">
      <t>ヒク</t>
    </rPh>
    <rPh sb="396" eb="398">
      <t>スウチ</t>
    </rPh>
    <rPh sb="404" eb="405">
      <t>タメ</t>
    </rPh>
    <rPh sb="406" eb="408">
      <t>トウガイ</t>
    </rPh>
    <rPh sb="408" eb="410">
      <t>スウチ</t>
    </rPh>
    <rPh sb="411" eb="413">
      <t>コウジョウ</t>
    </rPh>
    <rPh sb="414" eb="415">
      <t>ハカ</t>
    </rPh>
    <rPh sb="419" eb="422">
      <t>スイセンカ</t>
    </rPh>
    <rPh sb="423" eb="425">
      <t>フキュウ</t>
    </rPh>
    <rPh sb="425" eb="427">
      <t>ソクシン</t>
    </rPh>
    <rPh sb="428" eb="429">
      <t>ツト</t>
    </rPh>
    <phoneticPr fontId="4"/>
  </si>
  <si>
    <t>施設の供用開始から9年が経過したが、処理場や管渠等の大規模な老朽化は見受けられないが、中継ポンプなどの機器の修繕等が生じてきている為、計画的な更新や長寿命化を見据えた予防保全等の検討が必要である。</t>
    <rPh sb="0" eb="2">
      <t>シセツ</t>
    </rPh>
    <rPh sb="3" eb="5">
      <t>キョウヨウ</t>
    </rPh>
    <rPh sb="5" eb="7">
      <t>カイシ</t>
    </rPh>
    <rPh sb="10" eb="11">
      <t>ネン</t>
    </rPh>
    <rPh sb="12" eb="14">
      <t>ケイカ</t>
    </rPh>
    <rPh sb="18" eb="21">
      <t>ショリジョウ</t>
    </rPh>
    <rPh sb="22" eb="24">
      <t>カンキョ</t>
    </rPh>
    <rPh sb="24" eb="25">
      <t>ナド</t>
    </rPh>
    <rPh sb="26" eb="29">
      <t>ダイキボ</t>
    </rPh>
    <rPh sb="30" eb="33">
      <t>ロウキュウカ</t>
    </rPh>
    <rPh sb="34" eb="36">
      <t>ミウ</t>
    </rPh>
    <rPh sb="43" eb="45">
      <t>チュウケイ</t>
    </rPh>
    <rPh sb="51" eb="53">
      <t>キキ</t>
    </rPh>
    <rPh sb="54" eb="56">
      <t>シュウゼン</t>
    </rPh>
    <rPh sb="56" eb="57">
      <t>ナド</t>
    </rPh>
    <rPh sb="58" eb="59">
      <t>ショウ</t>
    </rPh>
    <rPh sb="65" eb="66">
      <t>タメ</t>
    </rPh>
    <rPh sb="67" eb="70">
      <t>ケイカクテキ</t>
    </rPh>
    <rPh sb="71" eb="73">
      <t>コウシン</t>
    </rPh>
    <rPh sb="74" eb="78">
      <t>チョウジュミョウカ</t>
    </rPh>
    <rPh sb="79" eb="81">
      <t>ミス</t>
    </rPh>
    <rPh sb="83" eb="85">
      <t>ヨボウ</t>
    </rPh>
    <rPh sb="85" eb="87">
      <t>ホゼン</t>
    </rPh>
    <rPh sb="87" eb="88">
      <t>ナド</t>
    </rPh>
    <rPh sb="89" eb="91">
      <t>ケントウ</t>
    </rPh>
    <rPh sb="92" eb="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</si>
</sst>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87-43AE-B907-D9926579A6A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0.26</c:v>
                </c:pt>
                <c:pt idx="4" formatCode="#,##0.00;&quot;△&quot;#,##0.00;&quot;-&quot;">
                  <c:v>0.04</c:v>
                </c:pt>
              </c:numCache>
            </c:numRef>
          </c:val>
          <c:smooth val="0"/>
          <c:extLst>
            <c:ext xmlns:c16="http://schemas.microsoft.com/office/drawing/2014/chart" uri="{C3380CC4-5D6E-409C-BE32-E72D297353CC}">
              <c16:uniqueId val="{00000001-7C87-43AE-B907-D9926579A6A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29.59</c:v>
                </c:pt>
                <c:pt idx="1">
                  <c:v>32.36</c:v>
                </c:pt>
                <c:pt idx="2">
                  <c:v>33.380000000000003</c:v>
                </c:pt>
                <c:pt idx="3">
                  <c:v>32.36</c:v>
                </c:pt>
                <c:pt idx="4">
                  <c:v>34.4</c:v>
                </c:pt>
              </c:numCache>
            </c:numRef>
          </c:val>
          <c:extLst>
            <c:ext xmlns:c16="http://schemas.microsoft.com/office/drawing/2014/chart" uri="{C3380CC4-5D6E-409C-BE32-E72D297353CC}">
              <c16:uniqueId val="{00000000-42FF-4BF9-A102-2665048D50C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29.43</c:v>
                </c:pt>
                <c:pt idx="4">
                  <c:v>26.7</c:v>
                </c:pt>
              </c:numCache>
            </c:numRef>
          </c:val>
          <c:smooth val="0"/>
          <c:extLst>
            <c:ext xmlns:c16="http://schemas.microsoft.com/office/drawing/2014/chart" uri="{C3380CC4-5D6E-409C-BE32-E72D297353CC}">
              <c16:uniqueId val="{00000001-42FF-4BF9-A102-2665048D50C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48.84</c:v>
                </c:pt>
                <c:pt idx="1">
                  <c:v>48.88</c:v>
                </c:pt>
                <c:pt idx="2">
                  <c:v>51</c:v>
                </c:pt>
                <c:pt idx="3">
                  <c:v>51.98</c:v>
                </c:pt>
                <c:pt idx="4">
                  <c:v>54.44</c:v>
                </c:pt>
              </c:numCache>
            </c:numRef>
          </c:val>
          <c:extLst>
            <c:ext xmlns:c16="http://schemas.microsoft.com/office/drawing/2014/chart" uri="{C3380CC4-5D6E-409C-BE32-E72D297353CC}">
              <c16:uniqueId val="{00000000-4054-4604-81FE-971675118A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66.33</c:v>
                </c:pt>
                <c:pt idx="4">
                  <c:v>66.459999999999994</c:v>
                </c:pt>
              </c:numCache>
            </c:numRef>
          </c:val>
          <c:smooth val="0"/>
          <c:extLst>
            <c:ext xmlns:c16="http://schemas.microsoft.com/office/drawing/2014/chart" uri="{C3380CC4-5D6E-409C-BE32-E72D297353CC}">
              <c16:uniqueId val="{00000001-4054-4604-81FE-971675118A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59.89</c:v>
                </c:pt>
                <c:pt idx="1">
                  <c:v>59.4</c:v>
                </c:pt>
                <c:pt idx="2">
                  <c:v>70.78</c:v>
                </c:pt>
                <c:pt idx="3">
                  <c:v>57.07</c:v>
                </c:pt>
                <c:pt idx="4">
                  <c:v>61.55</c:v>
                </c:pt>
              </c:numCache>
            </c:numRef>
          </c:val>
          <c:extLst>
            <c:ext xmlns:c16="http://schemas.microsoft.com/office/drawing/2014/chart" uri="{C3380CC4-5D6E-409C-BE32-E72D297353CC}">
              <c16:uniqueId val="{00000000-0602-4982-97A7-3F1ADDBE3AF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2-4982-97A7-3F1ADDBE3AF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D5-4E1D-8771-9CF76D88BC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D5-4E1D-8771-9CF76D88BC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7F-439E-B464-2D3B612944D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7F-439E-B464-2D3B612944D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45-432D-A8C0-61679661A97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45-432D-A8C0-61679661A97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BE-4315-B6C6-B0E0200385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BE-4315-B6C6-B0E0200385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1491.79</c:v>
                </c:pt>
                <c:pt idx="1">
                  <c:v>1318.93</c:v>
                </c:pt>
                <c:pt idx="2">
                  <c:v>1102.06</c:v>
                </c:pt>
                <c:pt idx="3">
                  <c:v>2826.11</c:v>
                </c:pt>
                <c:pt idx="4">
                  <c:v>2471.54</c:v>
                </c:pt>
              </c:numCache>
            </c:numRef>
          </c:val>
          <c:extLst>
            <c:ext xmlns:c16="http://schemas.microsoft.com/office/drawing/2014/chart" uri="{C3380CC4-5D6E-409C-BE32-E72D297353CC}">
              <c16:uniqueId val="{00000000-1D7A-40C4-BF71-FDD33AC6DDE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1756.26</c:v>
                </c:pt>
                <c:pt idx="4">
                  <c:v>1864.29</c:v>
                </c:pt>
              </c:numCache>
            </c:numRef>
          </c:val>
          <c:smooth val="0"/>
          <c:extLst>
            <c:ext xmlns:c16="http://schemas.microsoft.com/office/drawing/2014/chart" uri="{C3380CC4-5D6E-409C-BE32-E72D297353CC}">
              <c16:uniqueId val="{00000001-1D7A-40C4-BF71-FDD33AC6DDE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38.32</c:v>
                </c:pt>
                <c:pt idx="1">
                  <c:v>40.97</c:v>
                </c:pt>
                <c:pt idx="2">
                  <c:v>48.71</c:v>
                </c:pt>
                <c:pt idx="3">
                  <c:v>63.43</c:v>
                </c:pt>
                <c:pt idx="4">
                  <c:v>70.790000000000006</c:v>
                </c:pt>
              </c:numCache>
            </c:numRef>
          </c:val>
          <c:extLst>
            <c:ext xmlns:c16="http://schemas.microsoft.com/office/drawing/2014/chart" uri="{C3380CC4-5D6E-409C-BE32-E72D297353CC}">
              <c16:uniqueId val="{00000000-5614-4B56-A98B-65B671275FC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45.78</c:v>
                </c:pt>
                <c:pt idx="4">
                  <c:v>51.32</c:v>
                </c:pt>
              </c:numCache>
            </c:numRef>
          </c:val>
          <c:smooth val="0"/>
          <c:extLst>
            <c:ext xmlns:c16="http://schemas.microsoft.com/office/drawing/2014/chart" uri="{C3380CC4-5D6E-409C-BE32-E72D297353CC}">
              <c16:uniqueId val="{00000001-5614-4B56-A98B-65B671275FC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191.85</c:v>
                </c:pt>
                <c:pt idx="1">
                  <c:v>182.18</c:v>
                </c:pt>
                <c:pt idx="2">
                  <c:v>166.39</c:v>
                </c:pt>
                <c:pt idx="3">
                  <c:v>118.82</c:v>
                </c:pt>
                <c:pt idx="4">
                  <c:v>108.5</c:v>
                </c:pt>
              </c:numCache>
            </c:numRef>
          </c:val>
          <c:extLst>
            <c:ext xmlns:c16="http://schemas.microsoft.com/office/drawing/2014/chart" uri="{C3380CC4-5D6E-409C-BE32-E72D297353CC}">
              <c16:uniqueId val="{00000000-2699-4A92-809A-73942D408F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367.7</c:v>
                </c:pt>
                <c:pt idx="4">
                  <c:v>329.91</c:v>
                </c:pt>
              </c:numCache>
            </c:numRef>
          </c:val>
          <c:smooth val="0"/>
          <c:extLst>
            <c:ext xmlns:c16="http://schemas.microsoft.com/office/drawing/2014/chart" uri="{C3380CC4-5D6E-409C-BE32-E72D297353CC}">
              <c16:uniqueId val="{00000001-2699-4A92-809A-73942D408F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八重瀬町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H3</v>
      </c>
      <c r="X8" s="49"/>
      <c r="Y8" s="49"/>
      <c r="Z8" s="49"/>
      <c r="AA8" s="49"/>
      <c r="AB8" s="49"/>
      <c r="AC8" s="49"/>
      <c r="AD8" s="50" t="str">
        <f>データ!$M$6</f>
        <v>非設置</v>
      </c>
      <c r="AE8" s="50"/>
      <c r="AF8" s="50"/>
      <c r="AG8" s="50"/>
      <c r="AH8" s="50"/>
      <c r="AI8" s="50"/>
      <c r="AJ8" s="50"/>
      <c r="AK8" s="3"/>
      <c r="AL8" s="51">
        <f>データ!S6</f>
        <v>31537</v>
      </c>
      <c r="AM8" s="51"/>
      <c r="AN8" s="51"/>
      <c r="AO8" s="51"/>
      <c r="AP8" s="51"/>
      <c r="AQ8" s="51"/>
      <c r="AR8" s="51"/>
      <c r="AS8" s="51"/>
      <c r="AT8" s="46">
        <f>データ!T6</f>
        <v>26.96</v>
      </c>
      <c r="AU8" s="46"/>
      <c r="AV8" s="46"/>
      <c r="AW8" s="46"/>
      <c r="AX8" s="46"/>
      <c r="AY8" s="46"/>
      <c r="AZ8" s="46"/>
      <c r="BA8" s="46"/>
      <c r="BB8" s="46">
        <f>データ!U6</f>
        <v>1169.77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6.3</v>
      </c>
      <c r="Q10" s="46"/>
      <c r="R10" s="46"/>
      <c r="S10" s="46"/>
      <c r="T10" s="46"/>
      <c r="U10" s="46"/>
      <c r="V10" s="46"/>
      <c r="W10" s="46">
        <f>データ!Q6</f>
        <v>100.24</v>
      </c>
      <c r="X10" s="46"/>
      <c r="Y10" s="46"/>
      <c r="Z10" s="46"/>
      <c r="AA10" s="46"/>
      <c r="AB10" s="46"/>
      <c r="AC10" s="46"/>
      <c r="AD10" s="51">
        <f>データ!R6</f>
        <v>1385</v>
      </c>
      <c r="AE10" s="51"/>
      <c r="AF10" s="51"/>
      <c r="AG10" s="51"/>
      <c r="AH10" s="51"/>
      <c r="AI10" s="51"/>
      <c r="AJ10" s="51"/>
      <c r="AK10" s="2"/>
      <c r="AL10" s="51">
        <f>データ!V6</f>
        <v>1984</v>
      </c>
      <c r="AM10" s="51"/>
      <c r="AN10" s="51"/>
      <c r="AO10" s="51"/>
      <c r="AP10" s="51"/>
      <c r="AQ10" s="51"/>
      <c r="AR10" s="51"/>
      <c r="AS10" s="51"/>
      <c r="AT10" s="46">
        <f>データ!W6</f>
        <v>0.23</v>
      </c>
      <c r="AU10" s="46"/>
      <c r="AV10" s="46"/>
      <c r="AW10" s="46"/>
      <c r="AX10" s="46"/>
      <c r="AY10" s="46"/>
      <c r="AZ10" s="46"/>
      <c r="BA10" s="46"/>
      <c r="BB10" s="46">
        <f>データ!X6</f>
        <v>8626.09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45</v>
      </c>
      <c r="O86" s="26" t="str">
        <f>データ!EO6</f>
        <v>【0.01】</v>
      </c>
    </row>
  </sheetData>
  <sheetProtection algorithmName="SHA-512" hashValue="a6Cw90ARpE7NTzxPvRS783hKi8XY0+sjJ0RUBLGUzkG9M9wXXqzc3Jvls/bZ1ONnMhA9hPCBlStvuND9qdRT3Q==" saltValue="eKs4lqRSQ7g5A0dMZHPB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473626</v>
      </c>
      <c r="D6" s="33">
        <f t="shared" si="3"/>
        <v>47</v>
      </c>
      <c r="E6" s="33">
        <f t="shared" si="3"/>
        <v>17</v>
      </c>
      <c r="F6" s="33">
        <f t="shared" si="3"/>
        <v>6</v>
      </c>
      <c r="G6" s="33">
        <f t="shared" si="3"/>
        <v>0</v>
      </c>
      <c r="H6" s="33" t="str">
        <f t="shared" si="3"/>
        <v>沖縄県　八重瀬町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6.3</v>
      </c>
      <c r="Q6" s="34">
        <f t="shared" si="3"/>
        <v>100.24</v>
      </c>
      <c r="R6" s="34">
        <f t="shared" si="3"/>
        <v>1385</v>
      </c>
      <c r="S6" s="34">
        <f t="shared" si="3"/>
        <v>31537</v>
      </c>
      <c r="T6" s="34">
        <f t="shared" si="3"/>
        <v>26.96</v>
      </c>
      <c r="U6" s="34">
        <f t="shared" si="3"/>
        <v>1169.77</v>
      </c>
      <c r="V6" s="34">
        <f t="shared" si="3"/>
        <v>1984</v>
      </c>
      <c r="W6" s="34">
        <f t="shared" si="3"/>
        <v>0.23</v>
      </c>
      <c r="X6" s="34">
        <f t="shared" si="3"/>
        <v>8626.09</v>
      </c>
      <c r="Y6" s="35">
        <f>IF(Y7="",NA(),Y7)</f>
        <v>59.89</v>
      </c>
      <c r="Z6" s="35">
        <f t="shared" ref="Z6:AH6" si="4">IF(Z7="",NA(),Z7)</f>
        <v>59.4</v>
      </c>
      <c r="AA6" s="35">
        <f t="shared" si="4"/>
        <v>70.78</v>
      </c>
      <c r="AB6" s="35">
        <f t="shared" si="4"/>
        <v>57.07</v>
      </c>
      <c r="AC6" s="35">
        <f t="shared" si="4"/>
        <v>61.55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1491.79</v>
      </c>
      <c r="BG6" s="35">
        <f t="shared" ref="BG6:BO6" si="7">IF(BG7="",NA(),BG7)</f>
        <v>1318.93</v>
      </c>
      <c r="BH6" s="35">
        <f t="shared" si="7"/>
        <v>1102.06</v>
      </c>
      <c r="BI6" s="35">
        <f t="shared" si="7"/>
        <v>2826.11</v>
      </c>
      <c r="BJ6" s="35">
        <f t="shared" si="7"/>
        <v>2471.54</v>
      </c>
      <c r="BK6" s="35">
        <f t="shared" si="7"/>
        <v>1451.54</v>
      </c>
      <c r="BL6" s="35">
        <f t="shared" si="7"/>
        <v>1700.42</v>
      </c>
      <c r="BM6" s="35">
        <f t="shared" si="7"/>
        <v>1491.92</v>
      </c>
      <c r="BN6" s="35">
        <f t="shared" si="7"/>
        <v>1756.26</v>
      </c>
      <c r="BO6" s="35">
        <f t="shared" si="7"/>
        <v>1864.29</v>
      </c>
      <c r="BP6" s="34" t="str">
        <f>IF(BP7="","",IF(BP7="-","【-】","【"&amp;SUBSTITUTE(TEXT(BP7,"#,##0.00"),"-","△")&amp;"】"))</f>
        <v>【953.26】</v>
      </c>
      <c r="BQ6" s="35">
        <f>IF(BQ7="",NA(),BQ7)</f>
        <v>38.32</v>
      </c>
      <c r="BR6" s="35">
        <f t="shared" ref="BR6:BZ6" si="8">IF(BR7="",NA(),BR7)</f>
        <v>40.97</v>
      </c>
      <c r="BS6" s="35">
        <f t="shared" si="8"/>
        <v>48.71</v>
      </c>
      <c r="BT6" s="35">
        <f t="shared" si="8"/>
        <v>63.43</v>
      </c>
      <c r="BU6" s="35">
        <f t="shared" si="8"/>
        <v>70.790000000000006</v>
      </c>
      <c r="BV6" s="35">
        <f t="shared" si="8"/>
        <v>33.58</v>
      </c>
      <c r="BW6" s="35">
        <f t="shared" si="8"/>
        <v>34.51</v>
      </c>
      <c r="BX6" s="35">
        <f t="shared" si="8"/>
        <v>46.77</v>
      </c>
      <c r="BY6" s="35">
        <f t="shared" si="8"/>
        <v>45.78</v>
      </c>
      <c r="BZ6" s="35">
        <f t="shared" si="8"/>
        <v>51.32</v>
      </c>
      <c r="CA6" s="34" t="str">
        <f>IF(CA7="","",IF(CA7="-","【-】","【"&amp;SUBSTITUTE(TEXT(CA7,"#,##0.00"),"-","△")&amp;"】"))</f>
        <v>【45.31】</v>
      </c>
      <c r="CB6" s="35">
        <f>IF(CB7="",NA(),CB7)</f>
        <v>191.85</v>
      </c>
      <c r="CC6" s="35">
        <f t="shared" ref="CC6:CK6" si="9">IF(CC7="",NA(),CC7)</f>
        <v>182.18</v>
      </c>
      <c r="CD6" s="35">
        <f t="shared" si="9"/>
        <v>166.39</v>
      </c>
      <c r="CE6" s="35">
        <f t="shared" si="9"/>
        <v>118.82</v>
      </c>
      <c r="CF6" s="35">
        <f t="shared" si="9"/>
        <v>108.5</v>
      </c>
      <c r="CG6" s="35">
        <f t="shared" si="9"/>
        <v>514.39</v>
      </c>
      <c r="CH6" s="35">
        <f t="shared" si="9"/>
        <v>476.11</v>
      </c>
      <c r="CI6" s="35">
        <f t="shared" si="9"/>
        <v>348.75</v>
      </c>
      <c r="CJ6" s="35">
        <f t="shared" si="9"/>
        <v>367.7</v>
      </c>
      <c r="CK6" s="35">
        <f t="shared" si="9"/>
        <v>329.91</v>
      </c>
      <c r="CL6" s="34" t="str">
        <f>IF(CL7="","",IF(CL7="-","【-】","【"&amp;SUBSTITUTE(TEXT(CL7,"#,##0.00"),"-","△")&amp;"】"))</f>
        <v>【379.91】</v>
      </c>
      <c r="CM6" s="35">
        <f>IF(CM7="",NA(),CM7)</f>
        <v>29.59</v>
      </c>
      <c r="CN6" s="35">
        <f t="shared" ref="CN6:CV6" si="10">IF(CN7="",NA(),CN7)</f>
        <v>32.36</v>
      </c>
      <c r="CO6" s="35">
        <f t="shared" si="10"/>
        <v>33.380000000000003</v>
      </c>
      <c r="CP6" s="35">
        <f t="shared" si="10"/>
        <v>32.36</v>
      </c>
      <c r="CQ6" s="35">
        <f t="shared" si="10"/>
        <v>34.4</v>
      </c>
      <c r="CR6" s="35">
        <f t="shared" si="10"/>
        <v>29.28</v>
      </c>
      <c r="CS6" s="35">
        <f t="shared" si="10"/>
        <v>29.4</v>
      </c>
      <c r="CT6" s="35">
        <f t="shared" si="10"/>
        <v>29.8</v>
      </c>
      <c r="CU6" s="35">
        <f t="shared" si="10"/>
        <v>29.43</v>
      </c>
      <c r="CV6" s="35">
        <f t="shared" si="10"/>
        <v>26.7</v>
      </c>
      <c r="CW6" s="34" t="str">
        <f>IF(CW7="","",IF(CW7="-","【-】","【"&amp;SUBSTITUTE(TEXT(CW7,"#,##0.00"),"-","△")&amp;"】"))</f>
        <v>【33.67】</v>
      </c>
      <c r="CX6" s="35">
        <f>IF(CX7="",NA(),CX7)</f>
        <v>48.84</v>
      </c>
      <c r="CY6" s="35">
        <f t="shared" ref="CY6:DG6" si="11">IF(CY7="",NA(),CY7)</f>
        <v>48.88</v>
      </c>
      <c r="CZ6" s="35">
        <f t="shared" si="11"/>
        <v>51</v>
      </c>
      <c r="DA6" s="35">
        <f t="shared" si="11"/>
        <v>51.98</v>
      </c>
      <c r="DB6" s="35">
        <f t="shared" si="11"/>
        <v>54.44</v>
      </c>
      <c r="DC6" s="35">
        <f t="shared" si="11"/>
        <v>66.819999999999993</v>
      </c>
      <c r="DD6" s="35">
        <f t="shared" si="11"/>
        <v>63.77</v>
      </c>
      <c r="DE6" s="35">
        <f t="shared" si="11"/>
        <v>66.95</v>
      </c>
      <c r="DF6" s="35">
        <f t="shared" si="11"/>
        <v>66.33</v>
      </c>
      <c r="DG6" s="35">
        <f t="shared" si="11"/>
        <v>66.459999999999994</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4">
        <f t="shared" si="14"/>
        <v>0</v>
      </c>
      <c r="EM6" s="35">
        <f t="shared" si="14"/>
        <v>0.26</v>
      </c>
      <c r="EN6" s="35">
        <f t="shared" si="14"/>
        <v>0.04</v>
      </c>
      <c r="EO6" s="34" t="str">
        <f>IF(EO7="","",IF(EO7="-","【-】","【"&amp;SUBSTITUTE(TEXT(EO7,"#,##0.00"),"-","△")&amp;"】"))</f>
        <v>【0.01】</v>
      </c>
    </row>
    <row r="7" spans="1:145" s="36" customFormat="1" x14ac:dyDescent="0.15">
      <c r="A7" s="28"/>
      <c r="B7" s="37">
        <v>2019</v>
      </c>
      <c r="C7" s="37">
        <v>473626</v>
      </c>
      <c r="D7" s="37">
        <v>47</v>
      </c>
      <c r="E7" s="37">
        <v>17</v>
      </c>
      <c r="F7" s="37">
        <v>6</v>
      </c>
      <c r="G7" s="37">
        <v>0</v>
      </c>
      <c r="H7" s="37" t="s">
        <v>99</v>
      </c>
      <c r="I7" s="37" t="s">
        <v>100</v>
      </c>
      <c r="J7" s="37" t="s">
        <v>101</v>
      </c>
      <c r="K7" s="37" t="s">
        <v>102</v>
      </c>
      <c r="L7" s="37" t="s">
        <v>103</v>
      </c>
      <c r="M7" s="37" t="s">
        <v>104</v>
      </c>
      <c r="N7" s="38" t="s">
        <v>105</v>
      </c>
      <c r="O7" s="38" t="s">
        <v>106</v>
      </c>
      <c r="P7" s="38">
        <v>6.3</v>
      </c>
      <c r="Q7" s="38">
        <v>100.24</v>
      </c>
      <c r="R7" s="38">
        <v>1385</v>
      </c>
      <c r="S7" s="38">
        <v>31537</v>
      </c>
      <c r="T7" s="38">
        <v>26.96</v>
      </c>
      <c r="U7" s="38">
        <v>1169.77</v>
      </c>
      <c r="V7" s="38">
        <v>1984</v>
      </c>
      <c r="W7" s="38">
        <v>0.23</v>
      </c>
      <c r="X7" s="38">
        <v>8626.09</v>
      </c>
      <c r="Y7" s="38">
        <v>59.89</v>
      </c>
      <c r="Z7" s="38">
        <v>59.4</v>
      </c>
      <c r="AA7" s="38">
        <v>70.78</v>
      </c>
      <c r="AB7" s="38">
        <v>57.07</v>
      </c>
      <c r="AC7" s="38">
        <v>61.55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1491.79</v>
      </c>
      <c r="BG7" s="38">
        <v>1318.93</v>
      </c>
      <c r="BH7" s="38">
        <v>1102.06</v>
      </c>
      <c r="BI7" s="38">
        <v>2826.11</v>
      </c>
      <c r="BJ7" s="38">
        <v>2471.54</v>
      </c>
      <c r="BK7" s="38">
        <v>1451.54</v>
      </c>
      <c r="BL7" s="38">
        <v>1700.42</v>
      </c>
      <c r="BM7" s="38">
        <v>1491.92</v>
      </c>
      <c r="BN7" s="38">
        <v>1756.26</v>
      </c>
      <c r="BO7" s="38">
        <v>1864.29</v>
      </c>
      <c r="BP7" s="38">
        <v>953.26</v>
      </c>
      <c r="BQ7" s="38">
        <v>38.32</v>
      </c>
      <c r="BR7" s="38">
        <v>40.97</v>
      </c>
      <c r="BS7" s="38">
        <v>48.71</v>
      </c>
      <c r="BT7" s="38">
        <v>63.43</v>
      </c>
      <c r="BU7" s="38">
        <v>70.790000000000006</v>
      </c>
      <c r="BV7" s="38">
        <v>33.58</v>
      </c>
      <c r="BW7" s="38">
        <v>34.51</v>
      </c>
      <c r="BX7" s="38">
        <v>46.77</v>
      </c>
      <c r="BY7" s="38">
        <v>45.78</v>
      </c>
      <c r="BZ7" s="38">
        <v>51.32</v>
      </c>
      <c r="CA7" s="38">
        <v>45.31</v>
      </c>
      <c r="CB7" s="38">
        <v>191.85</v>
      </c>
      <c r="CC7" s="38">
        <v>182.18</v>
      </c>
      <c r="CD7" s="38">
        <v>166.39</v>
      </c>
      <c r="CE7" s="38">
        <v>118.82</v>
      </c>
      <c r="CF7" s="38">
        <v>108.5</v>
      </c>
      <c r="CG7" s="38">
        <v>514.39</v>
      </c>
      <c r="CH7" s="38">
        <v>476.11</v>
      </c>
      <c r="CI7" s="38">
        <v>348.75</v>
      </c>
      <c r="CJ7" s="38">
        <v>367.7</v>
      </c>
      <c r="CK7" s="38">
        <v>329.91</v>
      </c>
      <c r="CL7" s="38">
        <v>379.91</v>
      </c>
      <c r="CM7" s="38">
        <v>29.59</v>
      </c>
      <c r="CN7" s="38">
        <v>32.36</v>
      </c>
      <c r="CO7" s="38">
        <v>33.380000000000003</v>
      </c>
      <c r="CP7" s="38">
        <v>32.36</v>
      </c>
      <c r="CQ7" s="38">
        <v>34.4</v>
      </c>
      <c r="CR7" s="38">
        <v>29.28</v>
      </c>
      <c r="CS7" s="38">
        <v>29.4</v>
      </c>
      <c r="CT7" s="38">
        <v>29.8</v>
      </c>
      <c r="CU7" s="38">
        <v>29.43</v>
      </c>
      <c r="CV7" s="38">
        <v>26.7</v>
      </c>
      <c r="CW7" s="38">
        <v>33.67</v>
      </c>
      <c r="CX7" s="38">
        <v>48.84</v>
      </c>
      <c r="CY7" s="38">
        <v>48.88</v>
      </c>
      <c r="CZ7" s="38">
        <v>51</v>
      </c>
      <c r="DA7" s="38">
        <v>51.98</v>
      </c>
      <c r="DB7" s="38">
        <v>54.44</v>
      </c>
      <c r="DC7" s="38">
        <v>66.819999999999993</v>
      </c>
      <c r="DD7" s="38">
        <v>63.77</v>
      </c>
      <c r="DE7" s="38">
        <v>66.95</v>
      </c>
      <c r="DF7" s="38">
        <v>66.33</v>
      </c>
      <c r="DG7" s="38">
        <v>66.459999999999994</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v>
      </c>
      <c r="EM7" s="38">
        <v>0.26</v>
      </c>
      <c r="EN7" s="38">
        <v>0.04</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2021-01-26T01:25:12Z</cp:lastPrinted>
  <dcterms:created xsi:type="dcterms:W3CDTF">2020-12-04T03:13:03Z</dcterms:created>
  <dcterms:modified xsi:type="dcterms:W3CDTF">2021-01-26T02:51:38Z</dcterms:modified>
  <cp:category/>
</cp:coreProperties>
</file>