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Toka_Admin\Desktop\29_渡嘉敷村【経営比較分析表】2019_473537_47_1718\"/>
    </mc:Choice>
  </mc:AlternateContent>
  <xr:revisionPtr revIDLastSave="0" documentId="13_ncr:1_{375AAAED-F40F-4593-A87B-14AB0318F790}" xr6:coauthVersionLast="45" xr6:coauthVersionMax="45" xr10:uidLastSave="{00000000-0000-0000-0000-000000000000}"/>
  <workbookProtection workbookAlgorithmName="SHA-512" workbookHashValue="ua0e1gMVyl2Un5RSwA1ZZ1t3xw8LyuV5pkW4fY98njF6uHrgqv+xswARd2YSJ34Qe0lxowfAmQpEfESKqDmu8g==" workbookSaltValue="5KX3irPC8Dea0Z3zpj9XjQ==" workbookSpinCount="100000" lockStructure="1"/>
  <bookViews>
    <workbookView xWindow="-120" yWindow="-120" windowWidth="29040" windowHeight="15840" xr2:uid="{00000000-000D-0000-FFFF-FFFF00000000}"/>
  </bookViews>
  <sheets>
    <sheet name="法非適用_下水道事業" sheetId="4" r:id="rId1"/>
    <sheet name="データ" sheetId="5" state="hidden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O86" i="4" s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6" i="4"/>
  <c r="J86" i="4"/>
  <c r="I86" i="4"/>
  <c r="E86" i="4"/>
  <c r="AT10" i="4"/>
  <c r="AL10" i="4"/>
  <c r="I10" i="4"/>
  <c r="AL8" i="4"/>
  <c r="P8" i="4"/>
  <c r="I8" i="4"/>
</calcChain>
</file>

<file path=xl/sharedStrings.xml><?xml version="1.0" encoding="utf-8"?>
<sst xmlns="http://schemas.openxmlformats.org/spreadsheetml/2006/main" count="236" uniqueCount="118">
  <si>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</si>
  <si>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</si>
  <si>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</si>
  <si>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</si>
  <si>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</si>
  <si>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</si>
  <si>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</si>
  <si>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</si>
  <si>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</si>
  <si>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</si>
  <si>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</si>
  <si>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</si>
  <si>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</si>
  <si>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</si>
  <si>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</si>
  <si>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</si>
  <si>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</si>
  <si>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</si>
  <si>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</si>
  <si>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</si>
  <si>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</si>
  <si>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</si>
  <si>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</si>
  <si>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</si>
  <si>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</si>
  <si>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</si>
  <si>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</si>
  <si>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</si>
  <si>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</si>
  <si>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</si>
  <si>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</si>
  <si>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</si>
  <si>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</si>
  <si>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</si>
  <si>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</si>
  <si>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</si>
  <si>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</si>
  <si>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</si>
  <si>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</si>
  <si>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</si>
  <si>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</si>
  <si>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</si>
  <si>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</si>
  <si>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</si>
  <si>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</si>
  <si>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</si>
  <si>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</si>
  <si>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</si>
  <si>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</si>
  <si>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</si>
  <si>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</si>
  <si>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</si>
  <si>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</si>
  <si>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</si>
  <si>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</si>
  <si>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</si>
  <si>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</si>
  <si>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</si>
  <si>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</si>
  <si>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</si>
  <si>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</si>
  <si>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</si>
  <si>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</si>
  <si>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</si>
  <si>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</si>
  <si>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</si>
  <si>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</si>
  <si>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</si>
  <si>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</si>
  <si>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</si>
  <si>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</si>
  <si>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</si>
  <si>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</si>
  <si>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</si>
  <si>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</si>
  <si>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</si>
  <si>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</si>
  <si>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</si>
  <si>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</si>
  <si>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</si>
  <si>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</si>
  <si>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</si>
  <si>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</si>
  <si>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</si>
  <si>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</si>
  <si>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</si>
  <si>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</si>
  <si>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</si>
  <si>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</si>
  <si>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</si>
  <si>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</si>
  <si>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</si>
  <si>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</si>
  <si>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</si>
  <si>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</si>
  <si>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</si>
  <si>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</si>
  <si>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沖縄県　渡嘉敷村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</si>
  <si>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</si>
  <si>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</si>
  <si>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</si>
  <si>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</si>
  <si>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</si>
  <si>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</si>
  <si>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</si>
  <si>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</si>
  <si>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</si>
  <si>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</si>
  <si>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</si>
  <si>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</si>
  <si>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</si>
  <si>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</si>
  <si>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</si>
  <si>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</si>
  <si>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</si>
  <si>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①.収益的収支比率は令和元年度著しく減少しているが、当該指標は黒字経営で、ある程度本事業だけで費用を賄えていることが伺える。経費回収率の改善を徹底し、当該値の向上に努める。
⑤.経費回収率は、年度によりばらつきが目立つ。平成３０年度以降は平均値を超えており、改善は見受けられるが、依然として数値は１００%を下回っているので、適正な使用料収入の確保に努める。
⑥.汚水処理原価はH２８年度を除き、疑似団体と近い数値を示しており、今後も経年の変化に適した事業推進に努める。
⑦.施設利用率は、平均値に比べ大きく下回る該当値となっているが、本村の場合、夏場の施設利用率が高く、冬場は夏場に比べ施設利用率が低くなる特質があるため、施設が遊休状態とも過大なスペックとも言えないと考える。
⑧.水洗化率は、毎年１００%を記録しており、汚水処理が適切に行われていることが見込める。今後も適切な汚水処理が行えるよう努める。</t>
    <rPh sb="2" eb="4">
      <t>シュウエキ</t>
    </rPh>
    <rPh sb="4" eb="5">
      <t>テキ</t>
    </rPh>
    <rPh sb="5" eb="7">
      <t>シュウシ</t>
    </rPh>
    <rPh sb="7" eb="9">
      <t>ヒリツ</t>
    </rPh>
    <rPh sb="10" eb="12">
      <t>レイワ</t>
    </rPh>
    <rPh sb="12" eb="13">
      <t>ガン</t>
    </rPh>
    <rPh sb="13" eb="14">
      <t>ネン</t>
    </rPh>
    <rPh sb="14" eb="15">
      <t>ド</t>
    </rPh>
    <rPh sb="15" eb="16">
      <t>イチジル</t>
    </rPh>
    <rPh sb="18" eb="20">
      <t>ゲンショウ</t>
    </rPh>
    <rPh sb="26" eb="28">
      <t>トウガイ</t>
    </rPh>
    <rPh sb="28" eb="30">
      <t>シヒョウ</t>
    </rPh>
    <rPh sb="31" eb="33">
      <t>クロジ</t>
    </rPh>
    <rPh sb="33" eb="35">
      <t>ケイエイ</t>
    </rPh>
    <rPh sb="39" eb="41">
      <t>テイド</t>
    </rPh>
    <rPh sb="41" eb="42">
      <t>ホン</t>
    </rPh>
    <rPh sb="42" eb="44">
      <t>ジギョウ</t>
    </rPh>
    <rPh sb="47" eb="49">
      <t>ヒヨウ</t>
    </rPh>
    <rPh sb="50" eb="51">
      <t>マカナ</t>
    </rPh>
    <rPh sb="58" eb="59">
      <t>ウカガ</t>
    </rPh>
    <rPh sb="62" eb="64">
      <t>ケイヒ</t>
    </rPh>
    <rPh sb="64" eb="66">
      <t>カイシュウ</t>
    </rPh>
    <rPh sb="66" eb="67">
      <t>リツ</t>
    </rPh>
    <rPh sb="68" eb="70">
      <t>カイゼン</t>
    </rPh>
    <rPh sb="71" eb="73">
      <t>テッテイ</t>
    </rPh>
    <rPh sb="75" eb="77">
      <t>トウガイ</t>
    </rPh>
    <rPh sb="77" eb="78">
      <t>アタイ</t>
    </rPh>
    <rPh sb="79" eb="81">
      <t>コウジョウ</t>
    </rPh>
    <rPh sb="82" eb="83">
      <t>ツト</t>
    </rPh>
    <rPh sb="89" eb="91">
      <t>ケイヒ</t>
    </rPh>
    <rPh sb="91" eb="93">
      <t>カイシュウ</t>
    </rPh>
    <rPh sb="93" eb="94">
      <t>リツ</t>
    </rPh>
    <rPh sb="96" eb="97">
      <t>ネン</t>
    </rPh>
    <rPh sb="97" eb="98">
      <t>ド</t>
    </rPh>
    <rPh sb="106" eb="108">
      <t>メダ</t>
    </rPh>
    <rPh sb="110" eb="112">
      <t>ヘイセイ</t>
    </rPh>
    <rPh sb="114" eb="116">
      <t>ネンド</t>
    </rPh>
    <rPh sb="116" eb="118">
      <t>イコウ</t>
    </rPh>
    <rPh sb="119" eb="122">
      <t>ヘイキンチ</t>
    </rPh>
    <rPh sb="123" eb="124">
      <t>コ</t>
    </rPh>
    <rPh sb="129" eb="131">
      <t>カイゼン</t>
    </rPh>
    <rPh sb="132" eb="134">
      <t>ミウ</t>
    </rPh>
    <rPh sb="140" eb="142">
      <t>イゼン</t>
    </rPh>
    <rPh sb="145" eb="147">
      <t>スウチ</t>
    </rPh>
    <rPh sb="153" eb="155">
      <t>シタマワ</t>
    </rPh>
    <rPh sb="162" eb="164">
      <t>テキセイ</t>
    </rPh>
    <rPh sb="165" eb="167">
      <t>シヨウ</t>
    </rPh>
    <rPh sb="174" eb="175">
      <t>ツト</t>
    </rPh>
    <rPh sb="181" eb="183">
      <t>オスイ</t>
    </rPh>
    <rPh sb="183" eb="185">
      <t>ショリ</t>
    </rPh>
    <rPh sb="185" eb="187">
      <t>ゲンカ</t>
    </rPh>
    <rPh sb="191" eb="193">
      <t>ネンド</t>
    </rPh>
    <rPh sb="194" eb="195">
      <t>ノゾ</t>
    </rPh>
    <rPh sb="197" eb="199">
      <t>ギジ</t>
    </rPh>
    <rPh sb="199" eb="201">
      <t>ダンタイ</t>
    </rPh>
    <rPh sb="202" eb="203">
      <t>チカ</t>
    </rPh>
    <rPh sb="204" eb="206">
      <t>スウチ</t>
    </rPh>
    <rPh sb="207" eb="208">
      <t>シメ</t>
    </rPh>
    <rPh sb="213" eb="215">
      <t>コンゴ</t>
    </rPh>
    <rPh sb="216" eb="218">
      <t>ケイネン</t>
    </rPh>
    <rPh sb="219" eb="221">
      <t>ヘンカ</t>
    </rPh>
    <rPh sb="222" eb="223">
      <t>テキ</t>
    </rPh>
    <rPh sb="225" eb="227">
      <t>ジギョウ</t>
    </rPh>
    <rPh sb="227" eb="229">
      <t>スイシン</t>
    </rPh>
    <rPh sb="230" eb="231">
      <t>ツト</t>
    </rPh>
    <rPh sb="237" eb="239">
      <t>シセツ</t>
    </rPh>
    <rPh sb="239" eb="241">
      <t>リヨウ</t>
    </rPh>
    <rPh sb="241" eb="242">
      <t>リツ</t>
    </rPh>
    <rPh sb="244" eb="246">
      <t>ヘイキン</t>
    </rPh>
    <rPh sb="246" eb="247">
      <t>チ</t>
    </rPh>
    <rPh sb="248" eb="249">
      <t>クラ</t>
    </rPh>
    <rPh sb="250" eb="251">
      <t>オオ</t>
    </rPh>
    <rPh sb="253" eb="255">
      <t>シタマワ</t>
    </rPh>
    <rPh sb="256" eb="258">
      <t>ガイトウ</t>
    </rPh>
    <rPh sb="258" eb="259">
      <t>アタイ</t>
    </rPh>
    <rPh sb="267" eb="269">
      <t>ホンソン</t>
    </rPh>
    <rPh sb="270" eb="272">
      <t>バアイ</t>
    </rPh>
    <rPh sb="273" eb="275">
      <t>ナツバ</t>
    </rPh>
    <rPh sb="276" eb="278">
      <t>シセツ</t>
    </rPh>
    <rPh sb="278" eb="280">
      <t>リヨウ</t>
    </rPh>
    <rPh sb="280" eb="281">
      <t>リツ</t>
    </rPh>
    <rPh sb="282" eb="283">
      <t>タカ</t>
    </rPh>
    <rPh sb="285" eb="287">
      <t>フユバ</t>
    </rPh>
    <rPh sb="288" eb="290">
      <t>ナツバ</t>
    </rPh>
    <rPh sb="291" eb="292">
      <t>クラ</t>
    </rPh>
    <rPh sb="293" eb="295">
      <t>シセツ</t>
    </rPh>
    <rPh sb="295" eb="297">
      <t>リヨウ</t>
    </rPh>
    <rPh sb="297" eb="298">
      <t>リツ</t>
    </rPh>
    <rPh sb="299" eb="300">
      <t>ヒク</t>
    </rPh>
    <rPh sb="303" eb="305">
      <t>トクシツ</t>
    </rPh>
    <rPh sb="311" eb="313">
      <t>シセツ</t>
    </rPh>
    <rPh sb="314" eb="315">
      <t>アソ</t>
    </rPh>
    <rPh sb="315" eb="316">
      <t>ヤス</t>
    </rPh>
    <rPh sb="316" eb="318">
      <t>ジョウタイ</t>
    </rPh>
    <rPh sb="320" eb="322">
      <t>カダイ</t>
    </rPh>
    <rPh sb="329" eb="330">
      <t>イ</t>
    </rPh>
    <rPh sb="334" eb="335">
      <t>カンガ</t>
    </rPh>
    <rPh sb="341" eb="344">
      <t>スイセンカ</t>
    </rPh>
    <rPh sb="344" eb="345">
      <t>リツ</t>
    </rPh>
    <rPh sb="347" eb="349">
      <t>マイネン</t>
    </rPh>
    <rPh sb="354" eb="356">
      <t>キロク</t>
    </rPh>
    <rPh sb="361" eb="363">
      <t>オスイ</t>
    </rPh>
    <rPh sb="363" eb="365">
      <t>ショリ</t>
    </rPh>
    <rPh sb="366" eb="368">
      <t>テキセツ</t>
    </rPh>
    <rPh sb="369" eb="370">
      <t>オコナ</t>
    </rPh>
    <rPh sb="378" eb="380">
      <t>ミコ</t>
    </rPh>
    <rPh sb="383" eb="385">
      <t>コンゴ</t>
    </rPh>
    <rPh sb="386" eb="388">
      <t>テキセツ</t>
    </rPh>
    <rPh sb="389" eb="391">
      <t>オスイ</t>
    </rPh>
    <rPh sb="391" eb="393">
      <t>ショリ</t>
    </rPh>
    <rPh sb="394" eb="395">
      <t>オコナ</t>
    </rPh>
    <rPh sb="399" eb="400">
      <t>ツト</t>
    </rPh>
    <phoneticPr fontId="4"/>
  </si>
  <si>
    <t>③.管渠改善率について、過去５年改善を行っておらず、R２年現在改善工事等の予定はないが、今後状況に応じて適切な改善を図る。</t>
    <rPh sb="2" eb="3">
      <t>カン</t>
    </rPh>
    <rPh sb="3" eb="4">
      <t>キョ</t>
    </rPh>
    <rPh sb="4" eb="6">
      <t>カイゼン</t>
    </rPh>
    <rPh sb="6" eb="7">
      <t>リツ</t>
    </rPh>
    <rPh sb="12" eb="14">
      <t>カコ</t>
    </rPh>
    <rPh sb="15" eb="16">
      <t>ネン</t>
    </rPh>
    <rPh sb="16" eb="18">
      <t>カイゼン</t>
    </rPh>
    <rPh sb="19" eb="20">
      <t>オコナ</t>
    </rPh>
    <rPh sb="28" eb="29">
      <t>ネン</t>
    </rPh>
    <rPh sb="29" eb="31">
      <t>ゲンザイ</t>
    </rPh>
    <rPh sb="31" eb="33">
      <t>カイゼン</t>
    </rPh>
    <rPh sb="33" eb="35">
      <t>コウジ</t>
    </rPh>
    <rPh sb="35" eb="36">
      <t>トウ</t>
    </rPh>
    <rPh sb="37" eb="39">
      <t>ヨテイ</t>
    </rPh>
    <rPh sb="44" eb="46">
      <t>コンゴ</t>
    </rPh>
    <rPh sb="46" eb="48">
      <t>ジョウキョウ</t>
    </rPh>
    <rPh sb="49" eb="50">
      <t>オウ</t>
    </rPh>
    <rPh sb="52" eb="54">
      <t>テキセツ</t>
    </rPh>
    <rPh sb="55" eb="57">
      <t>カイゼン</t>
    </rPh>
    <rPh sb="58" eb="59">
      <t>ハカ</t>
    </rPh>
    <phoneticPr fontId="4"/>
  </si>
  <si>
    <t>年度により数値の増減幅が大きく、経年の変化に対応することが求められると感じる。下水道事業が適切に執行できるよう経営の健全性・効率性も見直し、改善できるよう努める。</t>
    <rPh sb="0" eb="1">
      <t>ネン</t>
    </rPh>
    <rPh sb="1" eb="2">
      <t>ド</t>
    </rPh>
    <rPh sb="5" eb="7">
      <t>スウチ</t>
    </rPh>
    <rPh sb="8" eb="10">
      <t>ゾウゲン</t>
    </rPh>
    <rPh sb="10" eb="11">
      <t>ハバ</t>
    </rPh>
    <rPh sb="12" eb="13">
      <t>オオ</t>
    </rPh>
    <rPh sb="16" eb="18">
      <t>ケイネン</t>
    </rPh>
    <rPh sb="19" eb="21">
      <t>ヘンカ</t>
    </rPh>
    <rPh sb="22" eb="24">
      <t>タイオウ</t>
    </rPh>
    <rPh sb="29" eb="30">
      <t>モト</t>
    </rPh>
    <rPh sb="35" eb="36">
      <t>カン</t>
    </rPh>
    <rPh sb="39" eb="42">
      <t>ゲスイドウ</t>
    </rPh>
    <rPh sb="42" eb="44">
      <t>ジギョウ</t>
    </rPh>
    <rPh sb="45" eb="47">
      <t>テキセツ</t>
    </rPh>
    <rPh sb="48" eb="50">
      <t>シッコウ</t>
    </rPh>
    <rPh sb="55" eb="57">
      <t>ケイエイ</t>
    </rPh>
    <rPh sb="58" eb="61">
      <t>ケンゼンセイ</t>
    </rPh>
    <rPh sb="62" eb="65">
      <t>コウリツセイ</t>
    </rPh>
    <rPh sb="66" eb="68">
      <t>ミナオ</t>
    </rPh>
    <rPh sb="70" eb="72">
      <t>カイゼン</t>
    </rPh>
    <rPh sb="77" eb="78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</si>
</sst>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CE-4A43-A279-3D0BA72D1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0.09</c:v>
                </c:pt>
                <c:pt idx="2">
                  <c:v>0.09</c:v>
                </c:pt>
                <c:pt idx="3">
                  <c:v>0.13</c:v>
                </c:pt>
                <c:pt idx="4">
                  <c:v>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CE-4A43-A279-3D0BA72D1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21.78</c:v>
                </c:pt>
                <c:pt idx="1">
                  <c:v>21.78</c:v>
                </c:pt>
                <c:pt idx="2">
                  <c:v>20.89</c:v>
                </c:pt>
                <c:pt idx="3">
                  <c:v>20.89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CD-448E-8613-D1CFEE84B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41.35</c:v>
                </c:pt>
                <c:pt idx="1">
                  <c:v>42.9</c:v>
                </c:pt>
                <c:pt idx="2">
                  <c:v>43.36</c:v>
                </c:pt>
                <c:pt idx="3">
                  <c:v>42.56</c:v>
                </c:pt>
                <c:pt idx="4">
                  <c:v>42.47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CD-448E-8613-D1CFEE84B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A5-4CA5-A93E-4D34DFC57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82.9</c:v>
                </c:pt>
                <c:pt idx="1">
                  <c:v>83.5</c:v>
                </c:pt>
                <c:pt idx="2">
                  <c:v>83.06</c:v>
                </c:pt>
                <c:pt idx="3">
                  <c:v>83.32</c:v>
                </c:pt>
                <c:pt idx="4">
                  <c:v>83.75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A5-4CA5-A93E-4D34DFC57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128.74</c:v>
                </c:pt>
                <c:pt idx="1">
                  <c:v>130.07</c:v>
                </c:pt>
                <c:pt idx="2">
                  <c:v>137.79</c:v>
                </c:pt>
                <c:pt idx="3">
                  <c:v>195.6</c:v>
                </c:pt>
                <c:pt idx="4">
                  <c:v>124.28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8C-4D6C-9875-D983C6C9A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8C-4D6C-9875-D983C6C9A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2F-4A44-B954-724C72DA7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2F-4A44-B954-724C72DA7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E5-45B7-B817-3DFC2E565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E5-45B7-B817-3DFC2E565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14-4A5A-82BA-C2FDA1CBC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14-4A5A-82BA-C2FDA1CBC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2A-4ECD-ABDC-CDC1C4C4D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2A-4ECD-ABDC-CDC1C4C4D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 formatCode="#,##0.00;&quot;△&quot;#,##0.00;&quot;-&quot;">
                  <c:v>52.07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2E-49D2-BD8C-5650D6A72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1434.89</c:v>
                </c:pt>
                <c:pt idx="1">
                  <c:v>1298.9100000000001</c:v>
                </c:pt>
                <c:pt idx="2">
                  <c:v>1243.71</c:v>
                </c:pt>
                <c:pt idx="3">
                  <c:v>1194.1500000000001</c:v>
                </c:pt>
                <c:pt idx="4">
                  <c:v>1206.79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2E-49D2-BD8C-5650D6A72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62.5</c:v>
                </c:pt>
                <c:pt idx="1">
                  <c:v>40.479999999999997</c:v>
                </c:pt>
                <c:pt idx="2">
                  <c:v>69</c:v>
                </c:pt>
                <c:pt idx="3">
                  <c:v>85.95</c:v>
                </c:pt>
                <c:pt idx="4">
                  <c:v>82.59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2D-4FCF-8B06-296CA5377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66.22</c:v>
                </c:pt>
                <c:pt idx="1">
                  <c:v>69.87</c:v>
                </c:pt>
                <c:pt idx="2">
                  <c:v>74.3</c:v>
                </c:pt>
                <c:pt idx="3">
                  <c:v>72.260000000000005</c:v>
                </c:pt>
                <c:pt idx="4">
                  <c:v>71.84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D-4FCF-8B06-296CA5377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287.81</c:v>
                </c:pt>
                <c:pt idx="1">
                  <c:v>435.03</c:v>
                </c:pt>
                <c:pt idx="2">
                  <c:v>261.51</c:v>
                </c:pt>
                <c:pt idx="3">
                  <c:v>206.63</c:v>
                </c:pt>
                <c:pt idx="4">
                  <c:v>222.96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8C-4809-AD4A-0D523AC0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246.72</c:v>
                </c:pt>
                <c:pt idx="1">
                  <c:v>234.96</c:v>
                </c:pt>
                <c:pt idx="2">
                  <c:v>221.81</c:v>
                </c:pt>
                <c:pt idx="3">
                  <c:v>230.02</c:v>
                </c:pt>
                <c:pt idx="4">
                  <c:v>228.47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8C-4809-AD4A-0D523AC0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【1,218.70】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【218.56】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L34" zoomScale="95" zoomScaleNormal="95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沖縄県　渡嘉敷村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特定環境保全公共下水道</v>
      </c>
      <c r="Q8" s="49"/>
      <c r="R8" s="49"/>
      <c r="S8" s="49"/>
      <c r="T8" s="49"/>
      <c r="U8" s="49"/>
      <c r="V8" s="49"/>
      <c r="W8" s="49" t="str">
        <f>データ!L6</f>
        <v>D2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711</v>
      </c>
      <c r="AM8" s="51"/>
      <c r="AN8" s="51"/>
      <c r="AO8" s="51"/>
      <c r="AP8" s="51"/>
      <c r="AQ8" s="51"/>
      <c r="AR8" s="51"/>
      <c r="AS8" s="51"/>
      <c r="AT8" s="46">
        <f>データ!T6</f>
        <v>19.23</v>
      </c>
      <c r="AU8" s="46"/>
      <c r="AV8" s="46"/>
      <c r="AW8" s="46"/>
      <c r="AX8" s="46"/>
      <c r="AY8" s="46"/>
      <c r="AZ8" s="46"/>
      <c r="BA8" s="46"/>
      <c r="BB8" s="46">
        <f>データ!U6</f>
        <v>36.97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33.090000000000003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2754</v>
      </c>
      <c r="AE10" s="51"/>
      <c r="AF10" s="51"/>
      <c r="AG10" s="51"/>
      <c r="AH10" s="51"/>
      <c r="AI10" s="51"/>
      <c r="AJ10" s="51"/>
      <c r="AK10" s="2"/>
      <c r="AL10" s="51">
        <f>データ!V6</f>
        <v>230</v>
      </c>
      <c r="AM10" s="51"/>
      <c r="AN10" s="51"/>
      <c r="AO10" s="51"/>
      <c r="AP10" s="51"/>
      <c r="AQ10" s="51"/>
      <c r="AR10" s="51"/>
      <c r="AS10" s="51"/>
      <c r="AT10" s="46">
        <f>データ!W6</f>
        <v>0.14000000000000001</v>
      </c>
      <c r="AU10" s="46"/>
      <c r="AV10" s="46"/>
      <c r="AW10" s="46"/>
      <c r="AX10" s="46"/>
      <c r="AY10" s="46"/>
      <c r="AZ10" s="46"/>
      <c r="BA10" s="46"/>
      <c r="BB10" s="46">
        <f>データ!X6</f>
        <v>1642.86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115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116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117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【1,218.70】</v>
      </c>
      <c r="I86" s="26" t="str">
        <f>データ!CA6</f>
        <v>【74.17】</v>
      </c>
      <c r="J86" s="26" t="str">
        <f>データ!CL6</f>
        <v>【218.56】</v>
      </c>
      <c r="K86" s="26" t="str">
        <f>データ!CW6</f>
        <v>【42.86】</v>
      </c>
      <c r="L86" s="26" t="str">
        <f>データ!DH6</f>
        <v>【84.20】</v>
      </c>
      <c r="M86" s="26" t="s">
        <v>43</v>
      </c>
      <c r="N86" s="26" t="s">
        <v>43</v>
      </c>
      <c r="O86" s="26" t="str">
        <f>データ!EO6</f>
        <v>【0.28】</v>
      </c>
    </row>
  </sheetData>
  <sheetProtection algorithmName="SHA-512" hashValue="YfkstJmbaz+VTXM0VTT7VwJWthXFburCVQBpQideaOV3AXVaYrmvZ8HRonqDXkzJfiR0PfxzTUD7hlq4a8tMvw==" saltValue="wNI1bWjdEMdGQklJyMTHGg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77" t="s">
        <v>53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54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55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56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57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58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59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60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61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62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63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64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65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66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67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 x14ac:dyDescent="0.15">
      <c r="A6" s="28" t="s">
        <v>96</v>
      </c>
      <c r="B6" s="33">
        <f>B7</f>
        <v>2019</v>
      </c>
      <c r="C6" s="33">
        <f t="shared" ref="C6:X6" si="3">C7</f>
        <v>473537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沖縄県　渡嘉敷村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33.090000000000003</v>
      </c>
      <c r="Q6" s="34">
        <f t="shared" si="3"/>
        <v>100</v>
      </c>
      <c r="R6" s="34">
        <f t="shared" si="3"/>
        <v>2754</v>
      </c>
      <c r="S6" s="34">
        <f t="shared" si="3"/>
        <v>711</v>
      </c>
      <c r="T6" s="34">
        <f t="shared" si="3"/>
        <v>19.23</v>
      </c>
      <c r="U6" s="34">
        <f t="shared" si="3"/>
        <v>36.97</v>
      </c>
      <c r="V6" s="34">
        <f t="shared" si="3"/>
        <v>230</v>
      </c>
      <c r="W6" s="34">
        <f t="shared" si="3"/>
        <v>0.14000000000000001</v>
      </c>
      <c r="X6" s="34">
        <f t="shared" si="3"/>
        <v>1642.86</v>
      </c>
      <c r="Y6" s="35">
        <f>IF(Y7="",NA(),Y7)</f>
        <v>128.74</v>
      </c>
      <c r="Z6" s="35">
        <f t="shared" ref="Z6:AH6" si="4">IF(Z7="",NA(),Z7)</f>
        <v>130.07</v>
      </c>
      <c r="AA6" s="35">
        <f t="shared" si="4"/>
        <v>137.79</v>
      </c>
      <c r="AB6" s="35">
        <f t="shared" si="4"/>
        <v>195.6</v>
      </c>
      <c r="AC6" s="35">
        <f t="shared" si="4"/>
        <v>124.28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52.07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1434.89</v>
      </c>
      <c r="BL6" s="35">
        <f t="shared" si="7"/>
        <v>1298.9100000000001</v>
      </c>
      <c r="BM6" s="35">
        <f t="shared" si="7"/>
        <v>1243.71</v>
      </c>
      <c r="BN6" s="35">
        <f t="shared" si="7"/>
        <v>1194.1500000000001</v>
      </c>
      <c r="BO6" s="35">
        <f t="shared" si="7"/>
        <v>1206.79</v>
      </c>
      <c r="BP6" s="34" t="str">
        <f>IF(BP7="","",IF(BP7="-","【-】","【"&amp;SUBSTITUTE(TEXT(BP7,"#,##0.00"),"-","△")&amp;"】"))</f>
        <v>【1,218.70】</v>
      </c>
      <c r="BQ6" s="35">
        <f>IF(BQ7="",NA(),BQ7)</f>
        <v>62.5</v>
      </c>
      <c r="BR6" s="35">
        <f t="shared" ref="BR6:BZ6" si="8">IF(BR7="",NA(),BR7)</f>
        <v>40.479999999999997</v>
      </c>
      <c r="BS6" s="35">
        <f t="shared" si="8"/>
        <v>69</v>
      </c>
      <c r="BT6" s="35">
        <f t="shared" si="8"/>
        <v>85.95</v>
      </c>
      <c r="BU6" s="35">
        <f t="shared" si="8"/>
        <v>82.59</v>
      </c>
      <c r="BV6" s="35">
        <f t="shared" si="8"/>
        <v>66.22</v>
      </c>
      <c r="BW6" s="35">
        <f t="shared" si="8"/>
        <v>69.87</v>
      </c>
      <c r="BX6" s="35">
        <f t="shared" si="8"/>
        <v>74.3</v>
      </c>
      <c r="BY6" s="35">
        <f t="shared" si="8"/>
        <v>72.260000000000005</v>
      </c>
      <c r="BZ6" s="35">
        <f t="shared" si="8"/>
        <v>71.84</v>
      </c>
      <c r="CA6" s="34" t="str">
        <f>IF(CA7="","",IF(CA7="-","【-】","【"&amp;SUBSTITUTE(TEXT(CA7,"#,##0.00"),"-","△")&amp;"】"))</f>
        <v>【74.17】</v>
      </c>
      <c r="CB6" s="35">
        <f>IF(CB7="",NA(),CB7)</f>
        <v>287.81</v>
      </c>
      <c r="CC6" s="35">
        <f t="shared" ref="CC6:CK6" si="9">IF(CC7="",NA(),CC7)</f>
        <v>435.03</v>
      </c>
      <c r="CD6" s="35">
        <f t="shared" si="9"/>
        <v>261.51</v>
      </c>
      <c r="CE6" s="35">
        <f t="shared" si="9"/>
        <v>206.63</v>
      </c>
      <c r="CF6" s="35">
        <f t="shared" si="9"/>
        <v>222.96</v>
      </c>
      <c r="CG6" s="35">
        <f t="shared" si="9"/>
        <v>246.72</v>
      </c>
      <c r="CH6" s="35">
        <f t="shared" si="9"/>
        <v>234.96</v>
      </c>
      <c r="CI6" s="35">
        <f t="shared" si="9"/>
        <v>221.81</v>
      </c>
      <c r="CJ6" s="35">
        <f t="shared" si="9"/>
        <v>230.02</v>
      </c>
      <c r="CK6" s="35">
        <f t="shared" si="9"/>
        <v>228.47</v>
      </c>
      <c r="CL6" s="34" t="str">
        <f>IF(CL7="","",IF(CL7="-","【-】","【"&amp;SUBSTITUTE(TEXT(CL7,"#,##0.00"),"-","△")&amp;"】"))</f>
        <v>【218.56】</v>
      </c>
      <c r="CM6" s="35">
        <f>IF(CM7="",NA(),CM7)</f>
        <v>21.78</v>
      </c>
      <c r="CN6" s="35">
        <f t="shared" ref="CN6:CV6" si="10">IF(CN7="",NA(),CN7)</f>
        <v>21.78</v>
      </c>
      <c r="CO6" s="35">
        <f t="shared" si="10"/>
        <v>20.89</v>
      </c>
      <c r="CP6" s="35">
        <f t="shared" si="10"/>
        <v>20.89</v>
      </c>
      <c r="CQ6" s="35">
        <f t="shared" si="10"/>
        <v>20</v>
      </c>
      <c r="CR6" s="35">
        <f t="shared" si="10"/>
        <v>41.35</v>
      </c>
      <c r="CS6" s="35">
        <f t="shared" si="10"/>
        <v>42.9</v>
      </c>
      <c r="CT6" s="35">
        <f t="shared" si="10"/>
        <v>43.36</v>
      </c>
      <c r="CU6" s="35">
        <f t="shared" si="10"/>
        <v>42.56</v>
      </c>
      <c r="CV6" s="35">
        <f t="shared" si="10"/>
        <v>42.47</v>
      </c>
      <c r="CW6" s="34" t="str">
        <f>IF(CW7="","",IF(CW7="-","【-】","【"&amp;SUBSTITUTE(TEXT(CW7,"#,##0.00"),"-","△")&amp;"】"))</f>
        <v>【42.86】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82.9</v>
      </c>
      <c r="DD6" s="35">
        <f t="shared" si="11"/>
        <v>83.5</v>
      </c>
      <c r="DE6" s="35">
        <f t="shared" si="11"/>
        <v>83.06</v>
      </c>
      <c r="DF6" s="35">
        <f t="shared" si="11"/>
        <v>83.32</v>
      </c>
      <c r="DG6" s="35">
        <f t="shared" si="11"/>
        <v>83.75</v>
      </c>
      <c r="DH6" s="34" t="str">
        <f>IF(DH7="","",IF(DH7="-","【-】","【"&amp;SUBSTITUTE(TEXT(DH7,"#,##0.00"),"-","△")&amp;"】"))</f>
        <v>【84.20】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7.0000000000000007E-2</v>
      </c>
      <c r="EK6" s="35">
        <f t="shared" si="14"/>
        <v>0.09</v>
      </c>
      <c r="EL6" s="35">
        <f t="shared" si="14"/>
        <v>0.09</v>
      </c>
      <c r="EM6" s="35">
        <f t="shared" si="14"/>
        <v>0.13</v>
      </c>
      <c r="EN6" s="35">
        <f t="shared" si="14"/>
        <v>0.36</v>
      </c>
      <c r="EO6" s="34" t="str">
        <f>IF(EO7="","",IF(EO7="-","【-】","【"&amp;SUBSTITUTE(TEXT(EO7,"#,##0.00"),"-","△")&amp;"】"))</f>
        <v>【0.28】</v>
      </c>
    </row>
    <row r="7" spans="1:145" s="36" customFormat="1" x14ac:dyDescent="0.15">
      <c r="A7" s="28"/>
      <c r="B7" s="37">
        <v>2019</v>
      </c>
      <c r="C7" s="37">
        <v>473537</v>
      </c>
      <c r="D7" s="37">
        <v>47</v>
      </c>
      <c r="E7" s="37">
        <v>17</v>
      </c>
      <c r="F7" s="37">
        <v>4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33.090000000000003</v>
      </c>
      <c r="Q7" s="38">
        <v>100</v>
      </c>
      <c r="R7" s="38">
        <v>2754</v>
      </c>
      <c r="S7" s="38">
        <v>711</v>
      </c>
      <c r="T7" s="38">
        <v>19.23</v>
      </c>
      <c r="U7" s="38">
        <v>36.97</v>
      </c>
      <c r="V7" s="38">
        <v>230</v>
      </c>
      <c r="W7" s="38">
        <v>0.14000000000000001</v>
      </c>
      <c r="X7" s="38">
        <v>1642.86</v>
      </c>
      <c r="Y7" s="38">
        <v>128.74</v>
      </c>
      <c r="Z7" s="38">
        <v>130.07</v>
      </c>
      <c r="AA7" s="38">
        <v>137.79</v>
      </c>
      <c r="AB7" s="38">
        <v>195.6</v>
      </c>
      <c r="AC7" s="38">
        <v>124.28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52.07</v>
      </c>
      <c r="BG7" s="38">
        <v>0</v>
      </c>
      <c r="BH7" s="38">
        <v>0</v>
      </c>
      <c r="BI7" s="38">
        <v>0</v>
      </c>
      <c r="BJ7" s="38">
        <v>0</v>
      </c>
      <c r="BK7" s="38">
        <v>1434.89</v>
      </c>
      <c r="BL7" s="38">
        <v>1298.9100000000001</v>
      </c>
      <c r="BM7" s="38">
        <v>1243.71</v>
      </c>
      <c r="BN7" s="38">
        <v>1194.1500000000001</v>
      </c>
      <c r="BO7" s="38">
        <v>1206.79</v>
      </c>
      <c r="BP7" s="38">
        <v>1218.7</v>
      </c>
      <c r="BQ7" s="38">
        <v>62.5</v>
      </c>
      <c r="BR7" s="38">
        <v>40.479999999999997</v>
      </c>
      <c r="BS7" s="38">
        <v>69</v>
      </c>
      <c r="BT7" s="38">
        <v>85.95</v>
      </c>
      <c r="BU7" s="38">
        <v>82.59</v>
      </c>
      <c r="BV7" s="38">
        <v>66.22</v>
      </c>
      <c r="BW7" s="38">
        <v>69.87</v>
      </c>
      <c r="BX7" s="38">
        <v>74.3</v>
      </c>
      <c r="BY7" s="38">
        <v>72.260000000000005</v>
      </c>
      <c r="BZ7" s="38">
        <v>71.84</v>
      </c>
      <c r="CA7" s="38">
        <v>74.17</v>
      </c>
      <c r="CB7" s="38">
        <v>287.81</v>
      </c>
      <c r="CC7" s="38">
        <v>435.03</v>
      </c>
      <c r="CD7" s="38">
        <v>261.51</v>
      </c>
      <c r="CE7" s="38">
        <v>206.63</v>
      </c>
      <c r="CF7" s="38">
        <v>222.96</v>
      </c>
      <c r="CG7" s="38">
        <v>246.72</v>
      </c>
      <c r="CH7" s="38">
        <v>234.96</v>
      </c>
      <c r="CI7" s="38">
        <v>221.81</v>
      </c>
      <c r="CJ7" s="38">
        <v>230.02</v>
      </c>
      <c r="CK7" s="38">
        <v>228.47</v>
      </c>
      <c r="CL7" s="38">
        <v>218.56</v>
      </c>
      <c r="CM7" s="38">
        <v>21.78</v>
      </c>
      <c r="CN7" s="38">
        <v>21.78</v>
      </c>
      <c r="CO7" s="38">
        <v>20.89</v>
      </c>
      <c r="CP7" s="38">
        <v>20.89</v>
      </c>
      <c r="CQ7" s="38">
        <v>20</v>
      </c>
      <c r="CR7" s="38">
        <v>41.35</v>
      </c>
      <c r="CS7" s="38">
        <v>42.9</v>
      </c>
      <c r="CT7" s="38">
        <v>43.36</v>
      </c>
      <c r="CU7" s="38">
        <v>42.56</v>
      </c>
      <c r="CV7" s="38">
        <v>42.47</v>
      </c>
      <c r="CW7" s="38">
        <v>42.86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82.9</v>
      </c>
      <c r="DD7" s="38">
        <v>83.5</v>
      </c>
      <c r="DE7" s="38">
        <v>83.06</v>
      </c>
      <c r="DF7" s="38">
        <v>83.32</v>
      </c>
      <c r="DG7" s="38">
        <v>83.75</v>
      </c>
      <c r="DH7" s="38">
        <v>84.2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7.0000000000000007E-2</v>
      </c>
      <c r="EK7" s="38">
        <v>0.09</v>
      </c>
      <c r="EL7" s="38">
        <v>0.09</v>
      </c>
      <c r="EM7" s="38">
        <v>0.13</v>
      </c>
      <c r="EN7" s="38">
        <v>0.36</v>
      </c>
      <c r="EO7" s="38">
        <v>0.28000000000000003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47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111</v>
      </c>
    </row>
    <row r="13" spans="1:145" x14ac:dyDescent="0.15">
      <c r="B13" t="s">
        <v>112</v>
      </c>
      <c r="C13" t="s">
        <v>112</v>
      </c>
      <c r="D13" t="s">
        <v>112</v>
      </c>
      <c r="E13" t="s">
        <v>112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Toka_Admin</cp:lastModifiedBy>
  <cp:lastPrinted>2021-01-29T10:42:44Z</cp:lastPrinted>
  <dcterms:created xsi:type="dcterms:W3CDTF">2020-12-04T02:58:25Z</dcterms:created>
  <dcterms:modified xsi:type="dcterms:W3CDTF">2021-01-29T10:42:46Z</dcterms:modified>
  <cp:category/>
</cp:coreProperties>
</file>