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ogimi\Desktop\未処理\R3.1.15 【1月29日〆切】公営企業に係わる経営比較分析表（令和元年度決算）の分析等について（依頼）\提出\簡易水道\"/>
    </mc:Choice>
  </mc:AlternateContent>
  <xr:revisionPtr revIDLastSave="0" documentId="13_ncr:1_{A2360C6A-CB7B-474C-933F-508EF9547746}" xr6:coauthVersionLast="45" xr6:coauthVersionMax="45" xr10:uidLastSave="{00000000-0000-0000-0000-000000000000}"/>
  <workbookProtection workbookAlgorithmName="SHA-512" workbookHashValue="A0gI3RsQ4LDj0LRgtCLTTguvoIWwWAdr2TsPiBRfGo9/gqUMmcZeAXJQi9RIOuJUTRV+/d1497xAjcXPd9SGhg==" workbookSaltValue="k4i118VhifuKvKXv1Blly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R6" i="5"/>
  <c r="AL8" i="4" s="1"/>
  <c r="Q6" i="5"/>
  <c r="P6" i="5"/>
  <c r="O6" i="5"/>
  <c r="I10" i="4" s="1"/>
  <c r="N6" i="5"/>
  <c r="B10" i="4" s="1"/>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W10" i="4"/>
  <c r="P10" i="4"/>
  <c r="AT8" i="4"/>
  <c r="AD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<sst xmlns="http://schemas.openxmlformats.org/spreadsheetml/2006/main" count="233" uniqueCount="118">
  <si>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</si>
  <si>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</si>
  <si>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</si>
  <si>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</si>
  <si>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</si>
  <si>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</si>
  <si>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</si>
  <si>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</si>
  <si>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</si>
  <si>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</si>
  <si>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</si>
  <si>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</si>
  <si>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</si>
  <si>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</si>
  <si>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</si>
  <si>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</si>
  <si>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</si>
  <si>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</si>
  <si>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</si>
  <si>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</si>
  <si>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</si>
  <si>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</si>
  <si>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</si>
  <si>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</si>
  <si>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</si>
  <si>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</si>
  <si>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</si>
  <si>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</si>
  <si>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</si>
  <si>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</si>
  <si>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</si>
  <si>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</si>
  <si>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</si>
  <si>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</si>
  <si>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</si>
  <si>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</si>
  <si>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</si>
  <si>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</si>
  <si>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</si>
  <si>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</si>
  <si>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</si>
  <si>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</si>
  <si>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</si>
  <si>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</si>
  <si>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</si>
  <si>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</si>
  <si>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</si>
  <si>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</si>
  <si>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</si>
  <si>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</si>
  <si>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</si>
  <si>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</si>
  <si>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</si>
  <si>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</si>
  <si>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</si>
  <si>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</si>
  <si>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</si>
  <si>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</si>
  <si>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</si>
  <si>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</si>
  <si>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</si>
  <si>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</si>
  <si>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</si>
  <si>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</si>
  <si>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</si>
  <si>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</si>
  <si>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</si>
  <si>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</si>
  <si>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</si>
  <si>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</si>
  <si>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</si>
  <si>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</si>
  <si>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</si>
  <si>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</si>
  <si>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</si>
  <si>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</si>
  <si>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</si>
  <si>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</si>
  <si>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</si>
  <si>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</si>
  <si>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</si>
  <si>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</si>
  <si>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</si>
  <si>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</si>
  <si>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</si>
  <si>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</si>
  <si>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</si>
  <si>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</si>
  <si>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</si>
  <si>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</si>
  <si>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</si>
  <si>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</si>
  <si>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</si>
  <si>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</si>
  <si>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</si>
  <si>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</si>
  <si>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</si>
  <si>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</si>
  <si>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</si>
  <si>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</si>
  <si>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</si>
  <si>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</si>
  <si>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</si>
  <si>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</si>
  <si>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</si>
  <si>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</si>
  <si>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</si>
  <si>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</si>
  <si>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</si>
  <si>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</si>
  <si>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</si>
  <si>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</si>
  <si>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</si>
  <si>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</si>
  <si>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</si>
  <si>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昭和に布設された管路の老朽化が進行しており、更新時期を迎えてきている状況である。管路の更新計画を策定し、効率的かつ計画的な施設更新を推進していく。また、管種については大規模災害に備え、耐震管等を推奨していく必要がある。</t>
    <rPh sb="0" eb="2">
      <t>ショウワ</t>
    </rPh>
    <rPh sb="3" eb="5">
      <t>フセツ</t>
    </rPh>
    <rPh sb="8" eb="10">
      <t>カンロ</t>
    </rPh>
    <rPh sb="15" eb="17">
      <t>シンコウ</t>
    </rPh>
    <rPh sb="22" eb="24">
      <t>コウシン</t>
    </rPh>
    <rPh sb="24" eb="26">
      <t>ジキ</t>
    </rPh>
    <rPh sb="27" eb="28">
      <t>ムカ</t>
    </rPh>
    <rPh sb="34" eb="36">
      <t>ジョウキョウ</t>
    </rPh>
    <phoneticPr fontId="4"/>
  </si>
  <si>
    <t>今後の事業運営においては、水需要動向で給水収益が減少傾向で推移するものと見込まれる。企業債償還金が総費用の主な割合を占めていることから、経営状況は依然として厳しいものと考えられる。厳しい経営収支の見通しを踏まえつつ、事業全般にわたり経営の効率化による経費の節減等を徹底し、財政基盤の安定化を図り、一層の経営努力を重ねるとともにお客様サービスの向上に努めていくべきと考えている。施設整備については、安全・良質な水の安定供給を行うために計画的な施設の更新・整備、効率的な事業運営計画を検討する必要がある。企業債償還金が経営を圧迫しないよう将来負担の適正化を考慮しながら運営していかなければならない。</t>
    <phoneticPr fontId="4"/>
  </si>
  <si>
    <t>①収益的収支比率：総収益の40％を一般会計繰入金で賄っており、要因としては総費用の主な割合を占めている企業債償還金である。また、前年度からの繰越事業により、支出が大きくなりこのような数値となっている。今後も施設の老朽化等により更新を行っていくにあたっては、償還金によって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状況となっていたが、新型コロナの影響により出納整理期間での徴収が行えず、平均値を下回ってしまった。また、企業債償還金を料金収入で賄えず一般会計繰入金より補填していることも重なり数値が低い状態である。　　　　　　　　　　　　　　　　　　　　　　　　　　　　　　⑥給水原価：類似団体より低い傾向にあったが、前年度からの繰越事業の影響により支出が増えてしまったため、令和元年度においては増大している。また、企業債償還金が総費用の主な割合を占めているため、償還金が減少していくことにより給水原価は低くなると考えられる。　　　　　　　　　　　　　　　　　  　　　　　　　　　　⑦施設利用率：利用率は高い傾向にあるが、給水人口が減少する中で有収率７０％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類似団体平均と同水準ではあるが、平均的に７０％台として高い傾向ではない。無効水量の多くは地下埋設部での漏水と考えられ、継続的な漏水調査を実施することにより、速やかな発見・修繕といった適正な維持管理に今後も努めていく。管路においては老朽化により劣化していくことから、更新も含めて検討する必要がある。</t>
    <rPh sb="70" eb="72">
      <t>クリコシ</t>
    </rPh>
    <rPh sb="72" eb="74">
      <t>ジギョウ</t>
    </rPh>
    <rPh sb="78" eb="80">
      <t>シシュツ</t>
    </rPh>
    <rPh sb="387" eb="389">
      <t>ジョウキョウ</t>
    </rPh>
    <rPh sb="397" eb="399">
      <t>シンガタ</t>
    </rPh>
    <rPh sb="403" eb="405">
      <t>エイキョウ</t>
    </rPh>
    <rPh sb="408" eb="410">
      <t>スイトウ</t>
    </rPh>
    <rPh sb="410" eb="412">
      <t>セイリ</t>
    </rPh>
    <rPh sb="412" eb="414">
      <t>キカン</t>
    </rPh>
    <rPh sb="416" eb="418">
      <t>チョウシュウ</t>
    </rPh>
    <rPh sb="419" eb="420">
      <t>オコナ</t>
    </rPh>
    <rPh sb="423" eb="426">
      <t>ヘイキンチ</t>
    </rPh>
    <rPh sb="427" eb="429">
      <t>シタマワ</t>
    </rPh>
    <rPh sb="472" eb="473">
      <t>カサ</t>
    </rPh>
    <rPh sb="538" eb="541">
      <t>ゼンネンド</t>
    </rPh>
    <rPh sb="544" eb="546">
      <t>クリコシ</t>
    </rPh>
    <rPh sb="546" eb="548">
      <t>ジギョウ</t>
    </rPh>
    <rPh sb="549" eb="551">
      <t>エイキョウ</t>
    </rPh>
    <rPh sb="554" eb="556">
      <t>シシュツ</t>
    </rPh>
    <rPh sb="557" eb="558">
      <t>フ</t>
    </rPh>
    <rPh sb="567" eb="569">
      <t>レイワ</t>
    </rPh>
    <rPh sb="569" eb="571">
      <t>ガンネン</t>
    </rPh>
    <rPh sb="571" eb="572">
      <t>ド</t>
    </rPh>
    <rPh sb="577" eb="579">
      <t>ゾウダイ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</si>
</sst>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0.94</c:v>
                </c:pt>
              </c:numCache>
            </c:numRef>
          </c:val>
          <c:extLst>
            <c:ext xmlns:c16="http://schemas.microsoft.com/office/drawing/2014/chart" uri="{C3380CC4-5D6E-409C-BE32-E72D297353CC}">
              <c16:uniqueId val="{00000000-7915-4719-99B5-2D0B563AA97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915-4719-99B5-2D0B563AA97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70.41</c:v>
                </c:pt>
                <c:pt idx="1">
                  <c:v>68.290000000000006</c:v>
                </c:pt>
                <c:pt idx="2">
                  <c:v>74.5</c:v>
                </c:pt>
                <c:pt idx="3">
                  <c:v>69.989999999999995</c:v>
                </c:pt>
                <c:pt idx="4">
                  <c:v>69.39</c:v>
                </c:pt>
              </c:numCache>
            </c:numRef>
          </c:val>
          <c:extLst>
            <c:ext xmlns:c16="http://schemas.microsoft.com/office/drawing/2014/chart" uri="{C3380CC4-5D6E-409C-BE32-E72D297353CC}">
              <c16:uniqueId val="{00000000-C5CF-4886-BCC2-4035E084C6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C5CF-4886-BCC2-4035E084C6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79.89</c:v>
                </c:pt>
                <c:pt idx="1">
                  <c:v>82.48</c:v>
                </c:pt>
                <c:pt idx="2">
                  <c:v>74.72</c:v>
                </c:pt>
                <c:pt idx="3">
                  <c:v>77.709999999999994</c:v>
                </c:pt>
                <c:pt idx="4">
                  <c:v>76.44</c:v>
                </c:pt>
              </c:numCache>
            </c:numRef>
          </c:val>
          <c:extLst>
            <c:ext xmlns:c16="http://schemas.microsoft.com/office/drawing/2014/chart" uri="{C3380CC4-5D6E-409C-BE32-E72D297353CC}">
              <c16:uniqueId val="{00000000-A3F4-4EB6-8DE6-F4416D2FD45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A3F4-4EB6-8DE6-F4416D2FD45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56.29</c:v>
                </c:pt>
                <c:pt idx="1">
                  <c:v>63.39</c:v>
                </c:pt>
                <c:pt idx="2">
                  <c:v>66.12</c:v>
                </c:pt>
                <c:pt idx="3">
                  <c:v>89.83</c:v>
                </c:pt>
                <c:pt idx="4">
                  <c:v>55.6</c:v>
                </c:pt>
              </c:numCache>
            </c:numRef>
          </c:val>
          <c:extLst>
            <c:ext xmlns:c16="http://schemas.microsoft.com/office/drawing/2014/chart" uri="{C3380CC4-5D6E-409C-BE32-E72D297353CC}">
              <c16:uniqueId val="{00000000-90E7-4688-A829-5CEC77DF8B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90E7-4688-A829-5CEC77DF8B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5-4694-B070-47BC0A70ADC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5-4694-B070-47BC0A70ADC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BD-4351-A692-CF730499894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D-4351-A692-CF730499894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B-415F-9440-B72B5FB7D37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B-415F-9440-B72B5FB7D37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F-4232-8D8A-9F64790716A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F-4232-8D8A-9F64790716A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643.79</c:v>
                </c:pt>
                <c:pt idx="1">
                  <c:v>589.28</c:v>
                </c:pt>
                <c:pt idx="2">
                  <c:v>559.03</c:v>
                </c:pt>
                <c:pt idx="3">
                  <c:v>535.77</c:v>
                </c:pt>
                <c:pt idx="4">
                  <c:v>508.18</c:v>
                </c:pt>
              </c:numCache>
            </c:numRef>
          </c:val>
          <c:extLst>
            <c:ext xmlns:c16="http://schemas.microsoft.com/office/drawing/2014/chart" uri="{C3380CC4-5D6E-409C-BE32-E72D297353CC}">
              <c16:uniqueId val="{00000000-3AC8-4BCD-B2FC-63C280CA2E9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AC8-4BCD-B2FC-63C280CA2E9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55.15</c:v>
                </c:pt>
                <c:pt idx="1">
                  <c:v>60.67</c:v>
                </c:pt>
                <c:pt idx="2">
                  <c:v>66.010000000000005</c:v>
                </c:pt>
                <c:pt idx="3">
                  <c:v>70.55</c:v>
                </c:pt>
                <c:pt idx="4">
                  <c:v>55.54</c:v>
                </c:pt>
              </c:numCache>
            </c:numRef>
          </c:val>
          <c:extLst>
            <c:ext xmlns:c16="http://schemas.microsoft.com/office/drawing/2014/chart" uri="{C3380CC4-5D6E-409C-BE32-E72D297353CC}">
              <c16:uniqueId val="{00000000-F09F-4FD0-9493-FB587EEB57E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F09F-4FD0-9493-FB587EEB57E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334.76</c:v>
                </c:pt>
                <c:pt idx="1">
                  <c:v>302.69</c:v>
                </c:pt>
                <c:pt idx="2">
                  <c:v>282.33999999999997</c:v>
                </c:pt>
                <c:pt idx="3">
                  <c:v>262.58999999999997</c:v>
                </c:pt>
                <c:pt idx="4">
                  <c:v>339.03</c:v>
                </c:pt>
              </c:numCache>
            </c:numRef>
          </c:val>
          <c:extLst>
            <c:ext xmlns:c16="http://schemas.microsoft.com/office/drawing/2014/chart" uri="{C3380CC4-5D6E-409C-BE32-E72D297353CC}">
              <c16:uniqueId val="{00000000-C56D-460E-9A8C-38B49A92C9F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C56D-460E-9A8C-38B49A92C9F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大宜味村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3067</v>
      </c>
      <c r="AM8" s="67"/>
      <c r="AN8" s="67"/>
      <c r="AO8" s="67"/>
      <c r="AP8" s="67"/>
      <c r="AQ8" s="67"/>
      <c r="AR8" s="67"/>
      <c r="AS8" s="67"/>
      <c r="AT8" s="66">
        <f>データ!$S$6</f>
        <v>63.55</v>
      </c>
      <c r="AU8" s="66"/>
      <c r="AV8" s="66"/>
      <c r="AW8" s="66"/>
      <c r="AX8" s="66"/>
      <c r="AY8" s="66"/>
      <c r="AZ8" s="66"/>
      <c r="BA8" s="66"/>
      <c r="BB8" s="66">
        <f>データ!$T$6</f>
        <v>48.26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99.9</v>
      </c>
      <c r="Q10" s="66"/>
      <c r="R10" s="66"/>
      <c r="S10" s="66"/>
      <c r="T10" s="66"/>
      <c r="U10" s="66"/>
      <c r="V10" s="66"/>
      <c r="W10" s="67">
        <f>データ!$Q$6</f>
        <v>2527</v>
      </c>
      <c r="X10" s="67"/>
      <c r="Y10" s="67"/>
      <c r="Z10" s="67"/>
      <c r="AA10" s="67"/>
      <c r="AB10" s="67"/>
      <c r="AC10" s="67"/>
      <c r="AD10" s="2"/>
      <c r="AE10" s="2"/>
      <c r="AF10" s="2"/>
      <c r="AG10" s="2"/>
      <c r="AH10" s="2"/>
      <c r="AI10" s="2"/>
      <c r="AJ10" s="2"/>
      <c r="AK10" s="2"/>
      <c r="AL10" s="67">
        <f>データ!$U$6</f>
        <v>3047</v>
      </c>
      <c r="AM10" s="67"/>
      <c r="AN10" s="67"/>
      <c r="AO10" s="67"/>
      <c r="AP10" s="67"/>
      <c r="AQ10" s="67"/>
      <c r="AR10" s="67"/>
      <c r="AS10" s="67"/>
      <c r="AT10" s="66">
        <f>データ!$V$6</f>
        <v>13.94</v>
      </c>
      <c r="AU10" s="66"/>
      <c r="AV10" s="66"/>
      <c r="AW10" s="66"/>
      <c r="AX10" s="66"/>
      <c r="AY10" s="66"/>
      <c r="AZ10" s="66"/>
      <c r="BA10" s="66"/>
      <c r="BB10" s="66">
        <f>データ!$W$6</f>
        <v>218.58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l/HX+d2avLRrP2MbFsaecNdF3Sabbvtf6EPpeKR9HPngYOaGPr1ugUW3VLkW8gu0fr9EdETAjTAqrkK1pCzK4A==" saltValue="Z0DOXdP7njXz978XkL0C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473022</v>
      </c>
      <c r="D6" s="34">
        <f t="shared" si="3"/>
        <v>47</v>
      </c>
      <c r="E6" s="34">
        <f t="shared" si="3"/>
        <v>1</v>
      </c>
      <c r="F6" s="34">
        <f t="shared" si="3"/>
        <v>0</v>
      </c>
      <c r="G6" s="34">
        <f t="shared" si="3"/>
        <v>0</v>
      </c>
      <c r="H6" s="34" t="str">
        <f t="shared" si="3"/>
        <v>沖縄県　大宜味村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99.9</v>
      </c>
      <c r="Q6" s="35">
        <f t="shared" si="3"/>
        <v>2527</v>
      </c>
      <c r="R6" s="35">
        <f t="shared" si="3"/>
        <v>3067</v>
      </c>
      <c r="S6" s="35">
        <f t="shared" si="3"/>
        <v>63.55</v>
      </c>
      <c r="T6" s="35">
        <f t="shared" si="3"/>
        <v>48.26</v>
      </c>
      <c r="U6" s="35">
        <f t="shared" si="3"/>
        <v>3047</v>
      </c>
      <c r="V6" s="35">
        <f t="shared" si="3"/>
        <v>13.94</v>
      </c>
      <c r="W6" s="35">
        <f t="shared" si="3"/>
        <v>218.58</v>
      </c>
      <c r="X6" s="36">
        <f>IF(X7="",NA(),X7)</f>
        <v>56.29</v>
      </c>
      <c r="Y6" s="36">
        <f t="shared" ref="Y6:AG6" si="4">IF(Y7="",NA(),Y7)</f>
        <v>63.39</v>
      </c>
      <c r="Z6" s="36">
        <f t="shared" si="4"/>
        <v>66.12</v>
      </c>
      <c r="AA6" s="36">
        <f t="shared" si="4"/>
        <v>89.83</v>
      </c>
      <c r="AB6" s="36">
        <f t="shared" si="4"/>
        <v>55.6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643.79</v>
      </c>
      <c r="BF6" s="36">
        <f t="shared" ref="BF6:BN6" si="7">IF(BF7="",NA(),BF7)</f>
        <v>589.28</v>
      </c>
      <c r="BG6" s="36">
        <f t="shared" si="7"/>
        <v>559.03</v>
      </c>
      <c r="BH6" s="36">
        <f t="shared" si="7"/>
        <v>535.77</v>
      </c>
      <c r="BI6" s="36">
        <f t="shared" si="7"/>
        <v>508.18</v>
      </c>
      <c r="BJ6" s="36">
        <f t="shared" si="7"/>
        <v>1134.67</v>
      </c>
      <c r="BK6" s="36">
        <f t="shared" si="7"/>
        <v>1144.79</v>
      </c>
      <c r="BL6" s="36">
        <f t="shared" si="7"/>
        <v>1061.58</v>
      </c>
      <c r="BM6" s="36">
        <f t="shared" si="7"/>
        <v>1007.7</v>
      </c>
      <c r="BN6" s="36">
        <f t="shared" si="7"/>
        <v>1018.52</v>
      </c>
      <c r="BO6" s="35" t="str">
        <f>IF(BO7="","",IF(BO7="-","【-】","【"&amp;SUBSTITUTE(TEXT(BO7,"#,##0.00"),"-","△")&amp;"】"))</f>
        <v>【1,084.05】</v>
      </c>
      <c r="BP6" s="36">
        <f>IF(BP7="",NA(),BP7)</f>
        <v>55.15</v>
      </c>
      <c r="BQ6" s="36">
        <f t="shared" ref="BQ6:BY6" si="8">IF(BQ7="",NA(),BQ7)</f>
        <v>60.67</v>
      </c>
      <c r="BR6" s="36">
        <f t="shared" si="8"/>
        <v>66.010000000000005</v>
      </c>
      <c r="BS6" s="36">
        <f t="shared" si="8"/>
        <v>70.55</v>
      </c>
      <c r="BT6" s="36">
        <f t="shared" si="8"/>
        <v>55.54</v>
      </c>
      <c r="BU6" s="36">
        <f t="shared" si="8"/>
        <v>40.6</v>
      </c>
      <c r="BV6" s="36">
        <f t="shared" si="8"/>
        <v>56.04</v>
      </c>
      <c r="BW6" s="36">
        <f t="shared" si="8"/>
        <v>58.52</v>
      </c>
      <c r="BX6" s="36">
        <f t="shared" si="8"/>
        <v>59.22</v>
      </c>
      <c r="BY6" s="36">
        <f t="shared" si="8"/>
        <v>58.79</v>
      </c>
      <c r="BZ6" s="35" t="str">
        <f>IF(BZ7="","",IF(BZ7="-","【-】","【"&amp;SUBSTITUTE(TEXT(BZ7,"#,##0.00"),"-","△")&amp;"】"))</f>
        <v>【53.46】</v>
      </c>
      <c r="CA6" s="36">
        <f>IF(CA7="",NA(),CA7)</f>
        <v>334.76</v>
      </c>
      <c r="CB6" s="36">
        <f t="shared" ref="CB6:CJ6" si="9">IF(CB7="",NA(),CB7)</f>
        <v>302.69</v>
      </c>
      <c r="CC6" s="36">
        <f t="shared" si="9"/>
        <v>282.33999999999997</v>
      </c>
      <c r="CD6" s="36">
        <f t="shared" si="9"/>
        <v>262.58999999999997</v>
      </c>
      <c r="CE6" s="36">
        <f t="shared" si="9"/>
        <v>339.03</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70.41</v>
      </c>
      <c r="CM6" s="36">
        <f t="shared" ref="CM6:CU6" si="10">IF(CM7="",NA(),CM7)</f>
        <v>68.290000000000006</v>
      </c>
      <c r="CN6" s="36">
        <f t="shared" si="10"/>
        <v>74.5</v>
      </c>
      <c r="CO6" s="36">
        <f t="shared" si="10"/>
        <v>69.989999999999995</v>
      </c>
      <c r="CP6" s="36">
        <f t="shared" si="10"/>
        <v>69.39</v>
      </c>
      <c r="CQ6" s="36">
        <f t="shared" si="10"/>
        <v>57.29</v>
      </c>
      <c r="CR6" s="36">
        <f t="shared" si="10"/>
        <v>55.9</v>
      </c>
      <c r="CS6" s="36">
        <f t="shared" si="10"/>
        <v>57.3</v>
      </c>
      <c r="CT6" s="36">
        <f t="shared" si="10"/>
        <v>56.76</v>
      </c>
      <c r="CU6" s="36">
        <f t="shared" si="10"/>
        <v>56.04</v>
      </c>
      <c r="CV6" s="35" t="str">
        <f>IF(CV7="","",IF(CV7="-","【-】","【"&amp;SUBSTITUTE(TEXT(CV7,"#,##0.00"),"-","△")&amp;"】"))</f>
        <v>【54.90】</v>
      </c>
      <c r="CW6" s="36">
        <f>IF(CW7="",NA(),CW7)</f>
        <v>79.89</v>
      </c>
      <c r="CX6" s="36">
        <f t="shared" ref="CX6:DF6" si="11">IF(CX7="",NA(),CX7)</f>
        <v>82.48</v>
      </c>
      <c r="CY6" s="36">
        <f t="shared" si="11"/>
        <v>74.72</v>
      </c>
      <c r="CZ6" s="36">
        <f t="shared" si="11"/>
        <v>77.709999999999994</v>
      </c>
      <c r="DA6" s="36">
        <f t="shared" si="11"/>
        <v>76.44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7.0000000000000007E-2</v>
      </c>
      <c r="EH6" s="36">
        <f t="shared" si="14"/>
        <v>0.94</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473022</v>
      </c>
      <c r="D7" s="38">
        <v>47</v>
      </c>
      <c r="E7" s="38">
        <v>1</v>
      </c>
      <c r="F7" s="38">
        <v>0</v>
      </c>
      <c r="G7" s="38">
        <v>0</v>
      </c>
      <c r="H7" s="38" t="s">
        <v>96</v>
      </c>
      <c r="I7" s="38" t="s">
        <v>97</v>
      </c>
      <c r="J7" s="38" t="s">
        <v>98</v>
      </c>
      <c r="K7" s="38" t="s">
        <v>99</v>
      </c>
      <c r="L7" s="38" t="s">
        <v>100</v>
      </c>
      <c r="M7" s="38" t="s">
        <v>101</v>
      </c>
      <c r="N7" s="39" t="s">
        <v>102</v>
      </c>
      <c r="O7" s="39" t="s">
        <v>103</v>
      </c>
      <c r="P7" s="39">
        <v>99.9</v>
      </c>
      <c r="Q7" s="39">
        <v>2527</v>
      </c>
      <c r="R7" s="39">
        <v>3067</v>
      </c>
      <c r="S7" s="39">
        <v>63.55</v>
      </c>
      <c r="T7" s="39">
        <v>48.26</v>
      </c>
      <c r="U7" s="39">
        <v>3047</v>
      </c>
      <c r="V7" s="39">
        <v>13.94</v>
      </c>
      <c r="W7" s="39">
        <v>218.58</v>
      </c>
      <c r="X7" s="39">
        <v>56.29</v>
      </c>
      <c r="Y7" s="39">
        <v>63.39</v>
      </c>
      <c r="Z7" s="39">
        <v>66.12</v>
      </c>
      <c r="AA7" s="39">
        <v>89.83</v>
      </c>
      <c r="AB7" s="39">
        <v>55.6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643.79</v>
      </c>
      <c r="BF7" s="39">
        <v>589.28</v>
      </c>
      <c r="BG7" s="39">
        <v>559.03</v>
      </c>
      <c r="BH7" s="39">
        <v>535.77</v>
      </c>
      <c r="BI7" s="39">
        <v>508.18</v>
      </c>
      <c r="BJ7" s="39">
        <v>1134.67</v>
      </c>
      <c r="BK7" s="39">
        <v>1144.79</v>
      </c>
      <c r="BL7" s="39">
        <v>1061.58</v>
      </c>
      <c r="BM7" s="39">
        <v>1007.7</v>
      </c>
      <c r="BN7" s="39">
        <v>1018.52</v>
      </c>
      <c r="BO7" s="39">
        <v>1084.05</v>
      </c>
      <c r="BP7" s="39">
        <v>55.15</v>
      </c>
      <c r="BQ7" s="39">
        <v>60.67</v>
      </c>
      <c r="BR7" s="39">
        <v>66.010000000000005</v>
      </c>
      <c r="BS7" s="39">
        <v>70.55</v>
      </c>
      <c r="BT7" s="39">
        <v>55.54</v>
      </c>
      <c r="BU7" s="39">
        <v>40.6</v>
      </c>
      <c r="BV7" s="39">
        <v>56.04</v>
      </c>
      <c r="BW7" s="39">
        <v>58.52</v>
      </c>
      <c r="BX7" s="39">
        <v>59.22</v>
      </c>
      <c r="BY7" s="39">
        <v>58.79</v>
      </c>
      <c r="BZ7" s="39">
        <v>53.46</v>
      </c>
      <c r="CA7" s="39">
        <v>334.76</v>
      </c>
      <c r="CB7" s="39">
        <v>302.69</v>
      </c>
      <c r="CC7" s="39">
        <v>282.33999999999997</v>
      </c>
      <c r="CD7" s="39">
        <v>262.58999999999997</v>
      </c>
      <c r="CE7" s="39">
        <v>339.03</v>
      </c>
      <c r="CF7" s="39">
        <v>440.03</v>
      </c>
      <c r="CG7" s="39">
        <v>304.35000000000002</v>
      </c>
      <c r="CH7" s="39">
        <v>296.3</v>
      </c>
      <c r="CI7" s="39">
        <v>292.89999999999998</v>
      </c>
      <c r="CJ7" s="39">
        <v>298.25</v>
      </c>
      <c r="CK7" s="39">
        <v>300.47000000000003</v>
      </c>
      <c r="CL7" s="39">
        <v>70.41</v>
      </c>
      <c r="CM7" s="39">
        <v>68.290000000000006</v>
      </c>
      <c r="CN7" s="39">
        <v>74.5</v>
      </c>
      <c r="CO7" s="39">
        <v>69.989999999999995</v>
      </c>
      <c r="CP7" s="39">
        <v>69.39</v>
      </c>
      <c r="CQ7" s="39">
        <v>57.29</v>
      </c>
      <c r="CR7" s="39">
        <v>55.9</v>
      </c>
      <c r="CS7" s="39">
        <v>57.3</v>
      </c>
      <c r="CT7" s="39">
        <v>56.76</v>
      </c>
      <c r="CU7" s="39">
        <v>56.04</v>
      </c>
      <c r="CV7" s="39">
        <v>54.9</v>
      </c>
      <c r="CW7" s="39">
        <v>79.89</v>
      </c>
      <c r="CX7" s="39">
        <v>82.48</v>
      </c>
      <c r="CY7" s="39">
        <v>74.72</v>
      </c>
      <c r="CZ7" s="39">
        <v>77.709999999999994</v>
      </c>
      <c r="DA7" s="39">
        <v>76.44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7.0000000000000007E-2</v>
      </c>
      <c r="EH7" s="39">
        <v>0.94</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2021-01-28T04:48:18Z</cp:lastPrinted>
  <dcterms:created xsi:type="dcterms:W3CDTF">2020-12-04T02:23:26Z</dcterms:created>
  <dcterms:modified xsi:type="dcterms:W3CDTF">2021-01-28T04:48:25Z</dcterms:modified>
  <cp:category/>
</cp:coreProperties>
</file>