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tabRatio="796" activeTab="0"/>
  </bookViews>
  <sheets>
    <sheet name="鏡（第8-2号様式）" sheetId="1" r:id="rId1"/>
    <sheet name="別紙1" sheetId="2" state="hidden" r:id="rId2"/>
    <sheet name="別紙２" sheetId="3" state="hidden" r:id="rId3"/>
    <sheet name="別紙３" sheetId="4" state="hidden" r:id="rId4"/>
    <sheet name="別紙４" sheetId="5" state="hidden" r:id="rId5"/>
    <sheet name="別紙５" sheetId="6" state="hidden" r:id="rId6"/>
    <sheet name="別添（３）（４）" sheetId="7" r:id="rId7"/>
    <sheet name="別添（３）繰越の場合・ 記載" sheetId="8" r:id="rId8"/>
    <sheet name="別紙（４）記載" sheetId="9" r:id="rId9"/>
    <sheet name="別添（５）" sheetId="10" r:id="rId10"/>
    <sheet name="別添（６）" sheetId="11" r:id="rId11"/>
    <sheet name="別添（７）" sheetId="12" r:id="rId12"/>
    <sheet name="実績内訳表（別添）" sheetId="13" r:id="rId13"/>
    <sheet name="実績内訳表（別紙）・記入例" sheetId="14" r:id="rId14"/>
    <sheet name="実績総括表（繰越）" sheetId="15" r:id="rId15"/>
    <sheet name="実績総括表（繰越）・記載例" sheetId="16" r:id="rId16"/>
    <sheet name="別紙（６）" sheetId="17" state="hidden" r:id="rId17"/>
    <sheet name="別紙（９）" sheetId="18" state="hidden"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s>
  <definedNames>
    <definedName name="__123Graph_A" localSheetId="6" hidden="1">'[2]海図テ゛－タ'!$D$3:$D$457</definedName>
    <definedName name="__123Graph_A" hidden="1">'[2]海図テ゛－タ'!$D$3:$D$457</definedName>
    <definedName name="__123Graph_Aｸﾞﾗﾌ1" localSheetId="6" hidden="1">'[2]海図テ゛－タ'!$D$3:$D$589</definedName>
    <definedName name="__123Graph_Aｸﾞﾗﾌ1" hidden="1">'[2]海図テ゛－タ'!$D$3:$D$589</definedName>
    <definedName name="__123Graph_Bｸﾞﾗﾌ1" localSheetId="15" hidden="1">'[2]海図テ゛－タ'!#REF!</definedName>
    <definedName name="__123Graph_Bｸﾞﾗﾌ1" localSheetId="13" hidden="1">'[2]海図テ゛－タ'!#REF!</definedName>
    <definedName name="__123Graph_Bｸﾞﾗﾌ1" localSheetId="6" hidden="1">'[2]海図テ゛－タ'!#REF!</definedName>
    <definedName name="__123Graph_Bｸﾞﾗﾌ1" hidden="1">'[2]海図テ゛－タ'!#REF!</definedName>
    <definedName name="__123Graph_Cｸﾞﾗﾌ1" localSheetId="15" hidden="1">'[2]海図テ゛－タ'!#REF!</definedName>
    <definedName name="__123Graph_Cｸﾞﾗﾌ1" localSheetId="13" hidden="1">'[2]海図テ゛－タ'!#REF!</definedName>
    <definedName name="__123Graph_Cｸﾞﾗﾌ1" localSheetId="6" hidden="1">'[2]海図テ゛－タ'!#REF!</definedName>
    <definedName name="__123Graph_Cｸﾞﾗﾌ1" hidden="1">'[2]海図テ゛－タ'!#REF!</definedName>
    <definedName name="__123Graph_X" localSheetId="6" hidden="1">'[2]海図テ゛－タ'!$G$3:$G$457</definedName>
    <definedName name="__123Graph_X" hidden="1">'[2]海図テ゛－タ'!$G$3:$G$457</definedName>
    <definedName name="__123Graph_Xｸﾞﾗﾌ1" localSheetId="6" hidden="1">'[2]海図テ゛－タ'!$G$3:$G$590</definedName>
    <definedName name="__123Graph_Xｸﾞﾗﾌ1" hidden="1">'[2]海図テ゛－タ'!$G$3:$G$590</definedName>
    <definedName name="_1">#REF!</definedName>
    <definedName name="_10">#REF!</definedName>
    <definedName name="_11">#REF!</definedName>
    <definedName name="_12">#N/A</definedName>
    <definedName name="_13">#N/A</definedName>
    <definedName name="_14">#N/A</definedName>
    <definedName name="_15">#N/A</definedName>
    <definedName name="_16">#N/A</definedName>
    <definedName name="_17">#N/A</definedName>
    <definedName name="_18">#N/A</definedName>
    <definedName name="_19">#N/A</definedName>
    <definedName name="_1号集">#REF!</definedName>
    <definedName name="_1集">'[15]集水桝'!#REF!</definedName>
    <definedName name="_2">#REF!</definedName>
    <definedName name="_20">#N/A</definedName>
    <definedName name="_21">#N/A</definedName>
    <definedName name="_22">#N/A</definedName>
    <definedName name="_23">#N/A</definedName>
    <definedName name="_24">#N/A</definedName>
    <definedName name="_25">#N/A</definedName>
    <definedName name="_26">#N/A</definedName>
    <definedName name="_27">#N/A</definedName>
    <definedName name="_28">#N/A</definedName>
    <definedName name="_2号集">#REF!</definedName>
    <definedName name="_3">#N/A</definedName>
    <definedName name="_30">#N/A</definedName>
    <definedName name="_31">#N/A</definedName>
    <definedName name="_32">#N/A</definedName>
    <definedName name="_33">#N/A</definedName>
    <definedName name="_34">#N/A</definedName>
    <definedName name="_3号集">#REF!</definedName>
    <definedName name="_4">#N/A</definedName>
    <definedName name="_4号集">#REF!</definedName>
    <definedName name="_5">#N/A</definedName>
    <definedName name="_5号集">#REF!</definedName>
    <definedName name="_6">#N/A</definedName>
    <definedName name="_6号集">#REF!</definedName>
    <definedName name="_7">#N/A</definedName>
    <definedName name="_7号集">#REF!</definedName>
    <definedName name="_8">#N/A</definedName>
    <definedName name="_8号集">#REF!</definedName>
    <definedName name="_9">#N/A</definedName>
    <definedName name="_9号集">#REF!</definedName>
    <definedName name="_Fill" localSheetId="15" hidden="1">'[2]海図テ゛－タ'!#REF!</definedName>
    <definedName name="_Fill" localSheetId="13" hidden="1">'[2]海図テ゛－タ'!#REF!</definedName>
    <definedName name="_Fill" localSheetId="6" hidden="1">'[2]海図テ゛－タ'!#REF!</definedName>
    <definedName name="_Fill" hidden="1">'[2]海図テ゛－タ'!#REF!</definedName>
    <definedName name="_I2">'[16]排水工'!#REF!</definedName>
    <definedName name="_Key1" hidden="1">#REF!</definedName>
    <definedName name="_MENU_PPCAOEN3N" localSheetId="15">#REF!</definedName>
    <definedName name="_MENU_PPCAOEN3N" localSheetId="13">#REF!</definedName>
    <definedName name="_MENU_PPCAOEN3N">#REF!</definedName>
    <definedName name="_Order1" hidden="1">255</definedName>
    <definedName name="_p1">#REF!</definedName>
    <definedName name="_p2">#REF!</definedName>
    <definedName name="_p3">#REF!</definedName>
    <definedName name="_p4">#REF!</definedName>
    <definedName name="_p5">#REF!</definedName>
    <definedName name="_p6">#REF!</definedName>
    <definedName name="_p7">#REF!</definedName>
    <definedName name="_p8">#REF!</definedName>
    <definedName name="_QUIT_" localSheetId="15">#REF!</definedName>
    <definedName name="_QUIT_" localSheetId="13">#REF!</definedName>
    <definedName name="_QUIT_">#REF!</definedName>
    <definedName name="_Regression_Int" hidden="1">1</definedName>
    <definedName name="_Sort" hidden="1">#REF!</definedName>
    <definedName name="_xlfn.DAYS" hidden="1">#NAME?</definedName>
    <definedName name="\_A">#REF!</definedName>
    <definedName name="\0">#REF!</definedName>
    <definedName name="\A" localSheetId="6">#REF!</definedName>
    <definedName name="\A">#REF!</definedName>
    <definedName name="\B" localSheetId="6">#REF!</definedName>
    <definedName name="\B">#REF!</definedName>
    <definedName name="\C" localSheetId="6">#REF!</definedName>
    <definedName name="\C">#REF!</definedName>
    <definedName name="\d" localSheetId="15">'[6]漁港'!#REF!</definedName>
    <definedName name="\d" localSheetId="13">'[6]漁港'!#REF!</definedName>
    <definedName name="\d" localSheetId="6">'[6]漁港'!#REF!</definedName>
    <definedName name="\d">'[6]漁港'!#REF!</definedName>
    <definedName name="\e" localSheetId="15">#REF!</definedName>
    <definedName name="\e" localSheetId="13">#REF!</definedName>
    <definedName name="\e" localSheetId="6">#REF!</definedName>
    <definedName name="\e">#REF!</definedName>
    <definedName name="\f" localSheetId="15">#REF!</definedName>
    <definedName name="\f" localSheetId="13">#REF!</definedName>
    <definedName name="\f" localSheetId="6">#REF!</definedName>
    <definedName name="\f">#REF!</definedName>
    <definedName name="\g" localSheetId="15">#REF!</definedName>
    <definedName name="\g" localSheetId="13">#REF!</definedName>
    <definedName name="\g" localSheetId="6">#REF!</definedName>
    <definedName name="\g">#REF!</definedName>
    <definedName name="\h" localSheetId="15">#REF!</definedName>
    <definedName name="\h" localSheetId="13">#REF!</definedName>
    <definedName name="\h" localSheetId="6">#REF!</definedName>
    <definedName name="\h">#REF!</definedName>
    <definedName name="\i" localSheetId="15">#REF!</definedName>
    <definedName name="\i" localSheetId="13">#REF!</definedName>
    <definedName name="\i" localSheetId="6">#REF!</definedName>
    <definedName name="\i">#REF!</definedName>
    <definedName name="\j" localSheetId="15">#REF!</definedName>
    <definedName name="\j" localSheetId="13">#REF!</definedName>
    <definedName name="\j" localSheetId="6">#REF!</definedName>
    <definedName name="\j">#REF!</definedName>
    <definedName name="\K" localSheetId="6">#REF!</definedName>
    <definedName name="\K">#REF!</definedName>
    <definedName name="\L" localSheetId="6">#REF!</definedName>
    <definedName name="\L">#REF!</definedName>
    <definedName name="\L1">#REF!</definedName>
    <definedName name="\L2">#REF!</definedName>
    <definedName name="\m" localSheetId="15">#REF!</definedName>
    <definedName name="\m" localSheetId="13">#REF!</definedName>
    <definedName name="\m" localSheetId="6">#REF!</definedName>
    <definedName name="\m">#REF!</definedName>
    <definedName name="\N" localSheetId="6">#REF!</definedName>
    <definedName name="\N">#REF!</definedName>
    <definedName name="\O">#REF!</definedName>
    <definedName name="\p" localSheetId="15">#REF!</definedName>
    <definedName name="\p" localSheetId="13">#REF!</definedName>
    <definedName name="\p" localSheetId="6">#REF!</definedName>
    <definedName name="\p">#REF!</definedName>
    <definedName name="\Q">#REF!</definedName>
    <definedName name="\r">'[20]代価表'!#REF!</definedName>
    <definedName name="\s" localSheetId="15">#REF!</definedName>
    <definedName name="\s" localSheetId="13">#REF!</definedName>
    <definedName name="\s" localSheetId="6">#REF!</definedName>
    <definedName name="\s">#REF!</definedName>
    <definedName name="\T">#REF!</definedName>
    <definedName name="\U">#REF!</definedName>
    <definedName name="\v" localSheetId="15">#REF!</definedName>
    <definedName name="\v" localSheetId="13">#REF!</definedName>
    <definedName name="\v" localSheetId="6">#REF!</definedName>
    <definedName name="\v">#REF!</definedName>
    <definedName name="\W">#REF!</definedName>
    <definedName name="\x">#REF!</definedName>
    <definedName name="\y">#REF!</definedName>
    <definedName name="\z" localSheetId="15">'[7]Ｒ数量調'!#REF!</definedName>
    <definedName name="\z" localSheetId="13">'[7]Ｒ数量調'!#REF!</definedName>
    <definedName name="\z" localSheetId="6">'[7]Ｒ数量調'!#REF!</definedName>
    <definedName name="\z">'[7]Ｒ数量調'!#REF!</definedName>
    <definedName name="\技師Ａ">'[21]単価,諸経費率'!$E$11</definedName>
    <definedName name="\技師Ｂ">'[21]単価,諸経費率'!$E$12</definedName>
    <definedName name="\技師Ｃ">'[21]単価,諸経費率'!$E$13</definedName>
    <definedName name="\技師長">'[21]単価,諸経費率'!$E$9</definedName>
    <definedName name="\技術員">'[21]単価,諸経費率'!$E$14</definedName>
    <definedName name="\主任技師">'[21]単価,諸経費率'!$E$10</definedName>
    <definedName name="1">'[22]#REF'!#REF!</definedName>
    <definedName name="10">'[22]#REF'!#REF!</definedName>
    <definedName name="11">'[22]#REF'!#REF!</definedName>
    <definedName name="2">'[22]#REF'!#REF!</definedName>
    <definedName name="ａ">'[23]拾出表(1)'!$A$1:$V$5</definedName>
    <definedName name="A_1">#REF!</definedName>
    <definedName name="A1">'[22]#REF'!#REF!</definedName>
    <definedName name="A2">#REF!</definedName>
    <definedName name="aa">#REF!</definedName>
    <definedName name="AAA">'[23]拾出表(1)'!$A$1:$V$5</definedName>
    <definedName name="AAAA">'[23]拾出表(1)'!$A$1:$V$5</definedName>
    <definedName name="AAAAA">'[23]拾出表(1)'!$A$1:$V$5</definedName>
    <definedName name="AIU">'[23]拾出表(1)'!#REF!</definedName>
    <definedName name="AREA_N">#REF!</definedName>
    <definedName name="AREA2">#REF!</definedName>
    <definedName name="AREA3">#REF!</definedName>
    <definedName name="AREA4">#REF!</definedName>
    <definedName name="AREA5">#REF!</definedName>
    <definedName name="AREA6">#REF!</definedName>
    <definedName name="ASW">#REF!</definedName>
    <definedName name="azumaya">#REF!</definedName>
    <definedName name="A営業SW">#REF!</definedName>
    <definedName name="A主体SW">#REF!</definedName>
    <definedName name="ｂ" localSheetId="6">#REF!</definedName>
    <definedName name="ｂ">#REF!</definedName>
    <definedName name="B_1">'[24]工法様式'!#REF!</definedName>
    <definedName name="BB">'[16]排水工'!#REF!</definedName>
    <definedName name="BOX1" localSheetId="6">#REF!</definedName>
    <definedName name="BOX1">#REF!</definedName>
    <definedName name="BOX2" localSheetId="6">#REF!</definedName>
    <definedName name="BOX2">#REF!</definedName>
    <definedName name="BOX3" localSheetId="6">#REF!</definedName>
    <definedName name="BOX3">#REF!</definedName>
    <definedName name="C_">#N/A</definedName>
    <definedName name="C_1">'[24]工法様式'!#REF!</definedName>
    <definedName name="CANON">#REF!</definedName>
    <definedName name="ｃｄ" localSheetId="6">#REF!</definedName>
    <definedName name="ｃｄ">#REF!</definedName>
    <definedName name="CH">#REF!</definedName>
    <definedName name="cha">#REF!</definedName>
    <definedName name="CNT">#REF!</definedName>
    <definedName name="CONST" localSheetId="6">#REF!</definedName>
    <definedName name="CONST">#REF!</definedName>
    <definedName name="COUNTER" localSheetId="6">#REF!</definedName>
    <definedName name="COUNTER">#REF!</definedName>
    <definedName name="CP">#REF!</definedName>
    <definedName name="CR" localSheetId="6">#REF!</definedName>
    <definedName name="CR">#REF!</definedName>
    <definedName name="CRITERIA">'[25]拾出表(配線)'!#REF!</definedName>
    <definedName name="Criteria_MI">#REF!</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3">#REF!</definedName>
    <definedName name="D_4">#REF!</definedName>
    <definedName name="D_5">#REF!</definedName>
    <definedName name="D_6">#REF!</definedName>
    <definedName name="D_7">#REF!</definedName>
    <definedName name="D_8">#REF!</definedName>
    <definedName name="D_9">#REF!</definedName>
    <definedName name="DAI">#REF!</definedName>
    <definedName name="DATA">#REF!</definedName>
    <definedName name="DATABASE">'[25]拾出表(配線)'!#REF!</definedName>
    <definedName name="Database_MI">#REF!</definedName>
    <definedName name="db_h12_50oddata_確定用_">#REF!</definedName>
    <definedName name="DDDD">'[22]#REF'!$V$28</definedName>
    <definedName name="DO">#REF!</definedName>
    <definedName name="E">#N/A</definedName>
    <definedName name="E_1">'[24]工法様式'!#REF!</definedName>
    <definedName name="E1">'[28]H8追変内'!#REF!</definedName>
    <definedName name="E2">#REF!</definedName>
    <definedName name="E60_">#REF!</definedName>
    <definedName name="ee">#REF!</definedName>
    <definedName name="EEE">'[30]数量集計'!#REF!</definedName>
    <definedName name="EK">#REF!</definedName>
    <definedName name="EK1">'[28]H8追変内'!#REF!</definedName>
    <definedName name="EK2">#REF!</definedName>
    <definedName name="ESW">#REF!</definedName>
    <definedName name="EXREAD" localSheetId="6">#REF!</definedName>
    <definedName name="EXREAD">#REF!</definedName>
    <definedName name="Extract_MI">#REF!</definedName>
    <definedName name="E営業SW">#REF!</definedName>
    <definedName name="E主体SW">#REF!</definedName>
    <definedName name="E製造SW">#REF!</definedName>
    <definedName name="F_1">'[24]工法様式'!#REF!</definedName>
    <definedName name="FFF">'[30]数量集計'!#REF!</definedName>
    <definedName name="FFFF">#REF!</definedName>
    <definedName name="FILENAME">#REF!</definedName>
    <definedName name="G">#REF!</definedName>
    <definedName name="G_1">'[24]工法様式'!#REF!</definedName>
    <definedName name="G1">'[28]H8追変内'!#REF!</definedName>
    <definedName name="G2">#REF!</definedName>
    <definedName name="G4">#REF!</definedName>
    <definedName name="GH">#REF!</definedName>
    <definedName name="GH1">#REF!</definedName>
    <definedName name="GH2">#REF!</definedName>
    <definedName name="GH3">#REF!</definedName>
    <definedName name="GH4">#REF!</definedName>
    <definedName name="GH5">#REF!</definedName>
    <definedName name="GH6">#REF!</definedName>
    <definedName name="gk">'[32]数明幸3'!#REF!</definedName>
    <definedName name="GK1">'[28]H8追変内'!#REF!</definedName>
    <definedName name="GK2">#REF!</definedName>
    <definedName name="gkx">'[32]数明幸3'!#REF!</definedName>
    <definedName name="GO">#REF!</definedName>
    <definedName name="GR">#REF!</definedName>
    <definedName name="GR1">#REF!</definedName>
    <definedName name="GR2">#REF!</definedName>
    <definedName name="GR3">#REF!</definedName>
    <definedName name="GR4">#REF!</definedName>
    <definedName name="GR5">#REF!</definedName>
    <definedName name="GR6">#REF!</definedName>
    <definedName name="h" localSheetId="15">'[8]按分実施'!#REF!</definedName>
    <definedName name="h" localSheetId="13">'[8]按分実施'!#REF!</definedName>
    <definedName name="h" localSheetId="6">'[8]按分実施'!#REF!</definedName>
    <definedName name="h">'[8]按分実施'!#REF!</definedName>
    <definedName name="H_1">'[24]工法様式'!#REF!</definedName>
    <definedName name="H1">#REF!</definedName>
    <definedName name="H10単価">#REF!</definedName>
    <definedName name="H11単価">#REF!</definedName>
    <definedName name="H2">#REF!</definedName>
    <definedName name="H3">'[32]数明幸3'!#REF!</definedName>
    <definedName name="H9単価">#REF!</definedName>
    <definedName name="HEAD">#REF!</definedName>
    <definedName name="HEADDER" localSheetId="6">#REF!</definedName>
    <definedName name="HEADDER">#REF!</definedName>
    <definedName name="hennkou">#REF!</definedName>
    <definedName name="hhjj">#REF!</definedName>
    <definedName name="HK">#REF!</definedName>
    <definedName name="HK2">#REF!</definedName>
    <definedName name="HK4">#REF!</definedName>
    <definedName name="HK5">#REF!</definedName>
    <definedName name="HP">#REF!</definedName>
    <definedName name="HS">#REF!</definedName>
    <definedName name="HS2">#REF!</definedName>
    <definedName name="HS4">#REF!</definedName>
    <definedName name="HU">#REF!</definedName>
    <definedName name="HU2">#REF!</definedName>
    <definedName name="HU4">#REF!</definedName>
    <definedName name="HX1">'[32]数明幸3'!#REF!</definedName>
    <definedName name="HX2">'[32]数明幸3'!#REF!</definedName>
    <definedName name="HX3">'[32]数明幸3'!#REF!</definedName>
    <definedName name="i" localSheetId="15">'[8]按分実施'!#REF!</definedName>
    <definedName name="i" localSheetId="13">'[8]按分実施'!#REF!</definedName>
    <definedName name="i" localSheetId="6">'[8]按分実施'!#REF!</definedName>
    <definedName name="i">'[8]按分実施'!#REF!</definedName>
    <definedName name="I_1">'[24]工法様式'!#REF!</definedName>
    <definedName name="I2">#REF!</definedName>
    <definedName name="I4">#REF!</definedName>
    <definedName name="I5">#REF!</definedName>
    <definedName name="I6">#REF!</definedName>
    <definedName name="IF_AL29_____BRANCH_AN43">'[34]単価表'!#REF!</definedName>
    <definedName name="III">'[30]数量集計'!#REF!</definedName>
    <definedName name="iiii">#REF!</definedName>
    <definedName name="ik">'[32]数明幸3'!#REF!</definedName>
    <definedName name="ikx">'[32]数明幸3'!#REF!</definedName>
    <definedName name="IP">#REF!</definedName>
    <definedName name="IP1">'[28]H8追変内'!#REF!</definedName>
    <definedName name="IP2">'[36]変更内訳'!#REF!</definedName>
    <definedName name="IR">#REF!</definedName>
    <definedName name="IR1">#REF!</definedName>
    <definedName name="IR2">#REF!</definedName>
    <definedName name="IR3">#REF!</definedName>
    <definedName name="IR4">#REF!</definedName>
    <definedName name="IR5">#REF!</definedName>
    <definedName name="IR6">#REF!</definedName>
    <definedName name="ISIL0_HSFS_ESC_" localSheetId="15">#REF!</definedName>
    <definedName name="ISIL0_HSFS_ESC_" localSheetId="13">#REF!</definedName>
    <definedName name="ISIL0_HSFS_ESC_">#REF!</definedName>
    <definedName name="J">#REF!</definedName>
    <definedName name="J1">'[28]H8追変内'!#REF!</definedName>
    <definedName name="J2">#REF!</definedName>
    <definedName name="J4">#REF!</definedName>
    <definedName name="JJJ">'[30]数量集計'!#REF!</definedName>
    <definedName name="JU">#REF!</definedName>
    <definedName name="JU1">#REF!</definedName>
    <definedName name="JU2">#REF!</definedName>
    <definedName name="JUMP" localSheetId="6">#REF!</definedName>
    <definedName name="JUMP">#REF!</definedName>
    <definedName name="JV発注">#REF!</definedName>
    <definedName name="JY">'[28]H8追変内'!#REF!</definedName>
    <definedName name="JY1">'[28]H8追変内'!#REF!</definedName>
    <definedName name="JY2">'[28]H8追変内'!#REF!</definedName>
    <definedName name="ｋ">'[37]機械複合単価'!$AB$26</definedName>
    <definedName name="k1">'[32]数明幸3'!#REF!</definedName>
    <definedName name="k2">'[32]数明幸3'!#REF!</definedName>
    <definedName name="k3">'[32]数明幸3'!#REF!</definedName>
    <definedName name="k4">'[32]数明幸3'!#REF!</definedName>
    <definedName name="k5">'[32]数明幸3'!#REF!</definedName>
    <definedName name="k6">'[32]数明幸3'!#REF!</definedName>
    <definedName name="k7">'[32]数明幸3'!#REF!</definedName>
    <definedName name="ka">[0]!ka</definedName>
    <definedName name="KA2">#REF!</definedName>
    <definedName name="KA4">#REF!</definedName>
    <definedName name="KG">#REF!</definedName>
    <definedName name="KG1">'[28]H8追変内'!#REF!</definedName>
    <definedName name="KG2">#REF!</definedName>
    <definedName name="KG4">#REF!</definedName>
    <definedName name="KH">'[16]排水工'!#REF!</definedName>
    <definedName name="KH1">#REF!</definedName>
    <definedName name="KH2">#REF!</definedName>
    <definedName name="KH3">#REF!</definedName>
    <definedName name="KH4">#REF!</definedName>
    <definedName name="KH5">#REF!</definedName>
    <definedName name="KH6">#REF!</definedName>
    <definedName name="KK">#REF!</definedName>
    <definedName name="KK1">'[28]H8追変内'!#REF!</definedName>
    <definedName name="KK2">#REF!</definedName>
    <definedName name="KK4">#REF!</definedName>
    <definedName name="kkkkj">#REF!</definedName>
    <definedName name="KN">#REF!</definedName>
    <definedName name="KOU">#REF!</definedName>
    <definedName name="KOU1">#REF!</definedName>
    <definedName name="KOU2">#REF!</definedName>
    <definedName name="KOU3">#REF!</definedName>
    <definedName name="KOU4">#REF!</definedName>
    <definedName name="kou5">#REF!</definedName>
    <definedName name="kou6">#REF!</definedName>
    <definedName name="kou7">#REF!</definedName>
    <definedName name="KR">#REF!</definedName>
    <definedName name="KR1">#REF!</definedName>
    <definedName name="KR2">#REF!</definedName>
    <definedName name="KR3">#REF!</definedName>
    <definedName name="KR4">#REF!</definedName>
    <definedName name="KR5">#REF!</definedName>
    <definedName name="KR6">#REF!</definedName>
    <definedName name="KS">'[16]排水工'!#REF!</definedName>
    <definedName name="KS1">'[28]H8追変内'!#REF!</definedName>
    <definedName name="KS2">#REF!</definedName>
    <definedName name="KS4">#REF!</definedName>
    <definedName name="KSD">#REF!</definedName>
    <definedName name="KT">'[38]単価表'!#REF!</definedName>
    <definedName name="KT2">#REF!</definedName>
    <definedName name="KT4">#REF!</definedName>
    <definedName name="KU">'[16]排水工'!#REF!</definedName>
    <definedName name="kx1">'[32]数明幸3'!#REF!</definedName>
    <definedName name="kx2">'[32]数明幸3'!#REF!</definedName>
    <definedName name="kx3">'[32]数明幸3'!#REF!</definedName>
    <definedName name="kx4">'[32]数明幸3'!#REF!</definedName>
    <definedName name="kx5">'[32]数明幸3'!#REF!</definedName>
    <definedName name="kx6">'[32]数明幸3'!#REF!</definedName>
    <definedName name="kx7">'[32]数明幸3'!#REF!</definedName>
    <definedName name="L" localSheetId="6">#REF!</definedName>
    <definedName name="L">#REF!</definedName>
    <definedName name="LABEL">#REF!</definedName>
    <definedName name="LASER">#REF!</definedName>
    <definedName name="LCELL" localSheetId="6">#REF!</definedName>
    <definedName name="LCELL">#REF!</definedName>
    <definedName name="LL">'[32]数明幸3'!#REF!</definedName>
    <definedName name="LOAD">#REF!</definedName>
    <definedName name="LOOP1" localSheetId="6">#REF!</definedName>
    <definedName name="LOOP1">#REF!</definedName>
    <definedName name="LOOP2" localSheetId="6">#REF!</definedName>
    <definedName name="LOOP2">#REF!</definedName>
    <definedName name="LOOP3" localSheetId="6">#REF!</definedName>
    <definedName name="LOOP3">#REF!</definedName>
    <definedName name="LU1">#REF!</definedName>
    <definedName name="LU2">#REF!</definedName>
    <definedName name="LU3">#REF!</definedName>
    <definedName name="LU4">#REF!</definedName>
    <definedName name="M1_">#N/A</definedName>
    <definedName name="MENU" localSheetId="6">#REF!</definedName>
    <definedName name="MENU">#REF!</definedName>
    <definedName name="MH1">#REF!</definedName>
    <definedName name="MH2">#REF!</definedName>
    <definedName name="MH3">#REF!</definedName>
    <definedName name="MH4">#REF!</definedName>
    <definedName name="MH5">#REF!</definedName>
    <definedName name="MM">'[39]機械複合単価'!$AB$10</definedName>
    <definedName name="MMM">'[30]数量集計'!#REF!</definedName>
    <definedName name="MR124_MT3_MB2_P" localSheetId="15">#REF!</definedName>
    <definedName name="MR124_MT3_MB2_P" localSheetId="13">#REF!</definedName>
    <definedName name="MR124_MT3_MB2_P">#REF!</definedName>
    <definedName name="MSW">#REF!</definedName>
    <definedName name="myRange" localSheetId="6">#REF!</definedName>
    <definedName name="myRange">#REF!</definedName>
    <definedName name="M営業SW">#REF!</definedName>
    <definedName name="Ｍ主体SW">#REF!</definedName>
    <definedName name="M製造SW">#REF!</definedName>
    <definedName name="NAN">#REF!</definedName>
    <definedName name="NEXT">#REF!</definedName>
    <definedName name="NNN">'[30]数量集計'!#REF!</definedName>
    <definedName name="NO.">#REF!</definedName>
    <definedName name="NO.1" localSheetId="6">#REF!</definedName>
    <definedName name="NO.1">#REF!</definedName>
    <definedName name="NO.2" localSheetId="6">#REF!</definedName>
    <definedName name="NO.2">#REF!</definedName>
    <definedName name="NO_1">'[22]#REF'!$A$3:$N$35</definedName>
    <definedName name="np">'[32]数明幸3'!#REF!</definedName>
    <definedName name="NP1">#REF!</definedName>
    <definedName name="NPX">'[32]数明幸3'!#REF!</definedName>
    <definedName name="№1" localSheetId="6">#REF!</definedName>
    <definedName name="№1">#REF!</definedName>
    <definedName name="№2" localSheetId="6">#REF!</definedName>
    <definedName name="№2">#REF!</definedName>
    <definedName name="o" localSheetId="15">'[8]按分実施'!#REF!</definedName>
    <definedName name="o" localSheetId="13">'[8]按分実施'!#REF!</definedName>
    <definedName name="o" localSheetId="6">'[8]按分実施'!#REF!</definedName>
    <definedName name="o">'[8]按分実施'!#REF!</definedName>
    <definedName name="O16Aj23">'[22]#REF'!$O$16</definedName>
    <definedName name="oo">#REF!</definedName>
    <definedName name="p">#REF!</definedName>
    <definedName name="P.2">#REF!</definedName>
    <definedName name="P.3">#REF!</definedName>
    <definedName name="P.4">#REF!</definedName>
    <definedName name="P.5">#REF!</definedName>
    <definedName name="P_01">#REF!</definedName>
    <definedName name="P_02">#REF!</definedName>
    <definedName name="P_03">#REF!</definedName>
    <definedName name="P_04">#REF!</definedName>
    <definedName name="P_10">'[41]1'!#REF!</definedName>
    <definedName name="P_11">'[41]1'!#REF!</definedName>
    <definedName name="P_12">'[41]1'!#REF!</definedName>
    <definedName name="P_13">'[41]1'!#REF!</definedName>
    <definedName name="P_16">'[41]1'!#REF!</definedName>
    <definedName name="P_3">'[41]1'!#REF!</definedName>
    <definedName name="P_5">'[42]A'!#REF!</definedName>
    <definedName name="P_6">'[41]1'!#REF!</definedName>
    <definedName name="P_7">'[41]1'!#REF!</definedName>
    <definedName name="P_8">'[41]1'!#REF!</definedName>
    <definedName name="P_9">'[41]1'!#REF!</definedName>
    <definedName name="p1">#REF!</definedName>
    <definedName name="p2">#REF!</definedName>
    <definedName name="p3">#REF!</definedName>
    <definedName name="p4">#REF!</definedName>
    <definedName name="p5">#REF!</definedName>
    <definedName name="p6">#REF!</definedName>
    <definedName name="p7">#REF!</definedName>
    <definedName name="PA">#REF!</definedName>
    <definedName name="PAGE_N">#REF!</definedName>
    <definedName name="PAGE1">#REF!</definedName>
    <definedName name="pd">#REF!</definedName>
    <definedName name="PN">#REF!</definedName>
    <definedName name="por155c13r225c23RTsUKDKDKRTm4TB">'[32]数計修1'!#REF!</definedName>
    <definedName name="por155c1r225c11RTsUKDKDKRTm4TBT">'[32]数計修1'!#REF!</definedName>
    <definedName name="por1c13r71c23RTsUKDKDKRTm4TBTBT">'[32]数計修1'!#REF!</definedName>
    <definedName name="por1c1r71c11RTsUKDKDKRTm4TBTBTB">'[32]数計修1'!#REF!</definedName>
    <definedName name="por232c13r302c23RTsUKDKDKRTm4TB">'[32]数計修1'!#REF!</definedName>
    <definedName name="por232c1r302c11RTsUKDKDKRTm4TBT">'[32]数計修1'!#REF!</definedName>
    <definedName name="por309c1r379c11RTsUKDKDKRTm4TBT">'[32]数計修1'!#REF!</definedName>
    <definedName name="por78c13r148c23RTsUKDKDKRTm4TBT">'[32]数計修1'!#REF!</definedName>
    <definedName name="por78c1r148c11RTsUKDKDKRTm4TBTB">'[32]数計修1'!#REF!</definedName>
    <definedName name="PP">'[16]排水工'!#REF!</definedName>
    <definedName name="PRIN1">#REF!</definedName>
    <definedName name="PRIN2">#REF!</definedName>
    <definedName name="PRIN3">#REF!</definedName>
    <definedName name="PRIN4">#REF!</definedName>
    <definedName name="print">#REF!</definedName>
    <definedName name="_xlnm.Print_Area" localSheetId="0">'鏡（第8-2号様式）'!$A$1:$L$41</definedName>
    <definedName name="_xlnm.Print_Area" localSheetId="14">'実績総括表（繰越）'!$A$1:$R$39</definedName>
    <definedName name="_xlnm.Print_Area" localSheetId="8">'別紙（４）記載'!$A$1:$J$16</definedName>
    <definedName name="_xlnm.Print_Area" localSheetId="2">'別紙２'!$A$1:$R$30</definedName>
    <definedName name="_xlnm.Print_Area" localSheetId="3">'別紙３'!$A$1:$V$57</definedName>
    <definedName name="_xlnm.Print_Area" localSheetId="4">'別紙４'!$A$1:$O$32</definedName>
    <definedName name="_xlnm.Print_Area" localSheetId="9">'別添（５）'!$A$2:$I$57</definedName>
    <definedName name="Print_Area_MI" localSheetId="6">'[7]#REF'!$A$1:$M$40</definedName>
    <definedName name="Print_Area_MI">'[7]#REF'!$A$1:$M$40</definedName>
    <definedName name="PRINT_AREA1">'[22]#REF'!#REF!</definedName>
    <definedName name="_xlnm.Print_Titles" localSheetId="2">'別紙２'!$1:$7</definedName>
    <definedName name="_xlnm.Print_Titles" localSheetId="4">'別紙４'!$1:$10</definedName>
    <definedName name="PRINT_TITLES_MI">#REF!</definedName>
    <definedName name="PRINT1">#REF!</definedName>
    <definedName name="PRINT2">#REF!</definedName>
    <definedName name="PRINTOUT" localSheetId="6">#REF!</definedName>
    <definedName name="PRINTOUT">#REF!</definedName>
    <definedName name="PRMAIN" localSheetId="6">#REF!</definedName>
    <definedName name="PRMAIN">#REF!</definedName>
    <definedName name="PRPRIME" localSheetId="6">#REF!</definedName>
    <definedName name="PRPRIME">#REF!</definedName>
    <definedName name="PRSECOND" localSheetId="6">#REF!</definedName>
    <definedName name="PRSECOND">#REF!</definedName>
    <definedName name="PRSELECT">#REF!</definedName>
    <definedName name="PS">'[16]排水工'!#REF!</definedName>
    <definedName name="PSD">#REF!</definedName>
    <definedName name="PT">'[38]単価表'!#REF!</definedName>
    <definedName name="PU">#REF!</definedName>
    <definedName name="PU1">#REF!</definedName>
    <definedName name="PU3型蓋版据付工">'[44]基礎単価'!#REF!</definedName>
    <definedName name="PU3型蓋版撤去工">'[44]基礎単価'!#REF!</definedName>
    <definedName name="PU3型側溝撤去工">'[44]基礎単価'!#REF!</definedName>
    <definedName name="PU3型側溝復旧工">'[44]基礎単価'!#REF!</definedName>
    <definedName name="PX">'[32]数明幸3'!#REF!</definedName>
    <definedName name="py">#REF!</definedName>
    <definedName name="ｑ" localSheetId="6">#REF!</definedName>
    <definedName name="ｑ">#REF!</definedName>
    <definedName name="ｑｑｑ">'[45]単価総括'!$A$1:$J$73</definedName>
    <definedName name="QUIT">#REF!</definedName>
    <definedName name="R_ESC_B131.S191" localSheetId="15">#REF!</definedName>
    <definedName name="R_ESC_B131.S191" localSheetId="13">#REF!</definedName>
    <definedName name="R_ESC_B131.S191">#REF!</definedName>
    <definedName name="R_ESC_B195.S255" localSheetId="15">#REF!</definedName>
    <definedName name="R_ESC_B195.S255" localSheetId="13">#REF!</definedName>
    <definedName name="R_ESC_B195.S255">#REF!</definedName>
    <definedName name="R_ESC_B259.S319" localSheetId="15">#REF!</definedName>
    <definedName name="R_ESC_B259.S319" localSheetId="13">#REF!</definedName>
    <definedName name="R_ESC_B259.S319">#REF!</definedName>
    <definedName name="R_ESC_B323.S383" localSheetId="15">#REF!</definedName>
    <definedName name="R_ESC_B323.S383" localSheetId="13">#REF!</definedName>
    <definedName name="R_ESC_B323.S383">#REF!</definedName>
    <definedName name="R_ESC_B387.S447" localSheetId="15">#REF!</definedName>
    <definedName name="R_ESC_B387.S447" localSheetId="13">#REF!</definedName>
    <definedName name="R_ESC_B387.S447">#REF!</definedName>
    <definedName name="R_ESC_B451.S511" localSheetId="15">#REF!</definedName>
    <definedName name="R_ESC_B451.S511" localSheetId="13">#REF!</definedName>
    <definedName name="R_ESC_B451.S511">#REF!</definedName>
    <definedName name="R_ESC_B67.S127_" localSheetId="15">#REF!</definedName>
    <definedName name="R_ESC_B67.S127_" localSheetId="13">#REF!</definedName>
    <definedName name="R_ESC_B67.S127_">#REF!</definedName>
    <definedName name="R_ESC_J149.Z217" localSheetId="15">#REF!</definedName>
    <definedName name="R_ESC_J149.Z217" localSheetId="13">#REF!</definedName>
    <definedName name="R_ESC_J149.Z217">#REF!</definedName>
    <definedName name="R_ESC_J219.Z287" localSheetId="15">#REF!</definedName>
    <definedName name="R_ESC_J219.Z287" localSheetId="13">#REF!</definedName>
    <definedName name="R_ESC_J219.Z287">#REF!</definedName>
    <definedName name="R_ESC_J79.Z147_" localSheetId="15">#REF!</definedName>
    <definedName name="R_ESC_J79.Z147_" localSheetId="13">#REF!</definedName>
    <definedName name="R_ESC_J79.Z147_">#REF!</definedName>
    <definedName name="RANGE">#REF!</definedName>
    <definedName name="RANGE2">#REF!</definedName>
    <definedName name="RB3.S63_AG" localSheetId="15">#REF!</definedName>
    <definedName name="RB3.S63_AG" localSheetId="13">#REF!</definedName>
    <definedName name="RB3.S63_AG">#REF!</definedName>
    <definedName name="RB3.S63_AGQ" localSheetId="15">#REF!</definedName>
    <definedName name="RB3.S63_AGQ" localSheetId="13">#REF!</definedName>
    <definedName name="RB3.S63_AGQ">#REF!</definedName>
    <definedName name="READ" localSheetId="6">#REF!</definedName>
    <definedName name="READ">#REF!</definedName>
    <definedName name="READ2" localSheetId="6">#REF!</definedName>
    <definedName name="READ2">#REF!</definedName>
    <definedName name="record">#REF!</definedName>
    <definedName name="REKI">#REF!</definedName>
    <definedName name="RICOH">#REF!</definedName>
    <definedName name="RRR">'[46]本工事内訳'!#REF!</definedName>
    <definedName name="RXREAD2" localSheetId="6">#REF!</definedName>
    <definedName name="RXREAD2">#REF!</definedName>
    <definedName name="Ｒ階梁">'[22]#REF'!$B$91:$Q$126</definedName>
    <definedName name="S">#REF!</definedName>
    <definedName name="S_1">#REF!</definedName>
    <definedName name="S_2">#REF!</definedName>
    <definedName name="S_3">#REF!</definedName>
    <definedName name="S_4">#REF!</definedName>
    <definedName name="S_5">#REF!</definedName>
    <definedName name="S_6">#REF!</definedName>
    <definedName name="S1">'[32]数明幸3'!#REF!</definedName>
    <definedName name="S2">'[32]数明幸3'!#REF!</definedName>
    <definedName name="S3">#REF!</definedName>
    <definedName name="S4">#REF!</definedName>
    <definedName name="S5">#REF!</definedName>
    <definedName name="S6">#REF!</definedName>
    <definedName name="SAVE" localSheetId="6">#REF!</definedName>
    <definedName name="SAVE">#REF!</definedName>
    <definedName name="SAVE2" localSheetId="6">#REF!</definedName>
    <definedName name="SAVE2">#REF!</definedName>
    <definedName name="SD">#REF!</definedName>
    <definedName name="SECONDHEAD" localSheetId="6">#REF!</definedName>
    <definedName name="SECONDHEAD">#REF!</definedName>
    <definedName name="SHEET">#REF!</definedName>
    <definedName name="SM1">'[32]数明幸3'!#REF!</definedName>
    <definedName name="SM2">'[32]数明幸3'!#REF!</definedName>
    <definedName name="SM3">'[32]数明幸3'!#REF!</definedName>
    <definedName name="SN">#REF!</definedName>
    <definedName name="soo">#REF!</definedName>
    <definedName name="SPIN1_Select">[0]!SPIN1_Select</definedName>
    <definedName name="SPIN10_Select">[0]!SPIN10_Select</definedName>
    <definedName name="SPIN2_Select">[0]!SPIN2_Select</definedName>
    <definedName name="SPIN3_Select">[0]!SPIN3_Select</definedName>
    <definedName name="SPIN4_Select">[0]!SPIN4_Select</definedName>
    <definedName name="SPIN5_Select">[0]!SPIN5_Select</definedName>
    <definedName name="SPIN6_Select">[0]!SPIN6_Select</definedName>
    <definedName name="SPIN7_Select">[0]!SPIN7_Select</definedName>
    <definedName name="SPIN8_Select">[0]!SPIN8_Select</definedName>
    <definedName name="SPIN9_Select">[0]!SPIN9_Select</definedName>
    <definedName name="SS">#REF!</definedName>
    <definedName name="ss1">#REF!</definedName>
    <definedName name="SU">#REF!</definedName>
    <definedName name="SU2">#REF!</definedName>
    <definedName name="SU4">#REF!</definedName>
    <definedName name="SUB1">#REF!</definedName>
    <definedName name="SUB2">#REF!</definedName>
    <definedName name="syo">#REF!</definedName>
    <definedName name="SYOADD" localSheetId="6">#REF!</definedName>
    <definedName name="SYOADD">#REF!</definedName>
    <definedName name="T">#REF!</definedName>
    <definedName name="T1">'[36]変更内訳'!#REF!</definedName>
    <definedName name="TK">#REF!</definedName>
    <definedName name="TK1">'[28]H8追変内'!#REF!</definedName>
    <definedName name="TK2">#REF!</definedName>
    <definedName name="toire">#REF!</definedName>
    <definedName name="TOPHEAD" localSheetId="6">#REF!</definedName>
    <definedName name="TOPHEAD">#REF!</definedName>
    <definedName name="TT">#REF!</definedName>
    <definedName name="TTL">#REF!</definedName>
    <definedName name="TU">#REF!</definedName>
    <definedName name="U">#REF!</definedName>
    <definedName name="U1">'[28]H8追変内'!#REF!</definedName>
    <definedName name="U1型側溝">#REF!</definedName>
    <definedName name="U2">#REF!</definedName>
    <definedName name="U2型側溝">#REF!</definedName>
    <definedName name="U4">#REF!</definedName>
    <definedName name="UH">#REF!</definedName>
    <definedName name="UK">'[28]H8追変内'!#REF!</definedName>
    <definedName name="UK1">'[28]H8追変内'!#REF!</definedName>
    <definedName name="UK2">'[28]H8追変内'!#REF!</definedName>
    <definedName name="US">#REF!</definedName>
    <definedName name="uu">#REF!</definedName>
    <definedName name="VSA11">#REF!</definedName>
    <definedName name="VSA12">#REF!</definedName>
    <definedName name="VSA13">#REF!</definedName>
    <definedName name="VSA21">#REF!</definedName>
    <definedName name="VSA22">#REF!</definedName>
    <definedName name="VSA23">#REF!</definedName>
    <definedName name="VSA24">#REF!</definedName>
    <definedName name="VSB">#REF!</definedName>
    <definedName name="w1">#REF!</definedName>
    <definedName name="WINDOWS" localSheetId="6">#REF!</definedName>
    <definedName name="WINDOWS">#REF!</definedName>
    <definedName name="wrn.本工事費内訳表." hidden="1">{#N/A,#N/A,FALSE,"本工事費内訳表"}</definedName>
    <definedName name="ww">#REF!</definedName>
    <definedName name="ｚ">'[37]機械複合単価'!$AB$45</definedName>
    <definedName name="ZI">#REF!</definedName>
    <definedName name="ZI2">#REF!</definedName>
    <definedName name="ZI4">#REF!</definedName>
    <definedName name="あ">'[23]拾出表(1)'!#REF!</definedName>
    <definedName name="ｱ1">'[22]#REF'!$C$169</definedName>
    <definedName name="あ１">'[22]#REF'!#REF!</definedName>
    <definedName name="あ50" localSheetId="6">#REF!</definedName>
    <definedName name="あ50">#REF!</definedName>
    <definedName name="あJ18">'[22]#REF'!$T:$T</definedName>
    <definedName name="ああ">'[39]機械複合単価'!$AB$23</definedName>
    <definedName name="ああああああ」">'[48]拾出表(1)'!$A$1:$V$5</definedName>
    <definedName name="ああっｓ">'[39]機械複合単価'!$AB$45</definedName>
    <definedName name="あい">'[23]拾出表(1)'!$A$1:$V$5</definedName>
    <definedName name="あいう">'[23]拾出表(1)'!#REF!</definedName>
    <definedName name="あいうえお">'[23]拾出表(1)'!$A$1:$V$5</definedName>
    <definedName name="あいうえおか">'[23]拾出表(1)'!$A$1:$V$5</definedName>
    <definedName name="あいうえおかき">'[23]拾出表(1)'!$A$1:$V$5</definedName>
    <definedName name="ｱｽﾌｧﾙﾄ殻処理">'[44]基礎単価'!#REF!</definedName>
    <definedName name="ｱｽﾌｧﾙﾄ舗装切断">'[44]基礎単価'!#REF!</definedName>
    <definedName name="ｱｽﾍﾞｽﾄ現場経費">#REF!</definedName>
    <definedName name="ｱｽﾍﾞｽﾄ現場経費合計">#REF!</definedName>
    <definedName name="ｱｽﾍﾞｽﾄ工事原価">#REF!</definedName>
    <definedName name="ｱｽﾍﾞｽﾄ工事原価合計">#REF!</definedName>
    <definedName name="ｱｽﾍﾞｽﾄ純工">#REF!</definedName>
    <definedName name="ｱｽﾍﾞｽﾄ純工合計">#REF!</definedName>
    <definedName name="ｱｽﾍﾞｽﾄ直工">#REF!</definedName>
    <definedName name="ｱｽﾍﾞｽﾄ直工合計">#REF!</definedName>
    <definedName name="ｱｽﾍﾞｽﾄ直工合計２">#REF!</definedName>
    <definedName name="ｱｽﾍﾞｽﾄ変更直工">#REF!</definedName>
    <definedName name="い">'[23]拾出表(1)'!$A$1:$V$5</definedName>
    <definedName name="いい">'[23]拾出表(1)'!#REF!</definedName>
    <definedName name="う">'[23]拾出表(1)'!#REF!</definedName>
    <definedName name="え">'[23]拾出表(1)'!#REF!</definedName>
    <definedName name="お">'[23]拾出表(1)'!#REF!</definedName>
    <definedName name="ｶｰﾃﾝ現場経費">#REF!</definedName>
    <definedName name="ｶｰﾃﾝ現場経費合計">#REF!</definedName>
    <definedName name="ｶｰﾃﾝ工事原価">#REF!</definedName>
    <definedName name="ｶｰﾃﾝ工事原価合計">#REF!</definedName>
    <definedName name="ｶｰﾃﾝ純工">#REF!</definedName>
    <definedName name="ｶｰﾃﾝ純工合計">#REF!</definedName>
    <definedName name="ｶｰﾃﾝ直工">#REF!</definedName>
    <definedName name="ｶｰﾃﾝ直工合計">#REF!</definedName>
    <definedName name="ｶｰﾃﾝ直工合計２">#REF!</definedName>
    <definedName name="ｶｰﾃﾝ変更直工">#REF!</definedName>
    <definedName name="クリア">[0]!クリア</definedName>
    <definedName name="ｹN">#REF!</definedName>
    <definedName name="ｹS">'[16]排水工'!#REF!</definedName>
    <definedName name="ｹSD">#REF!</definedName>
    <definedName name="ｹT">'[38]単価表'!#REF!</definedName>
    <definedName name="ｹU">#REF!</definedName>
    <definedName name="ｺ300">#REF!</definedName>
    <definedName name="ｺ600">#REF!</definedName>
    <definedName name="ｺ700">#REF!</definedName>
    <definedName name="ｺ900">#REF!</definedName>
    <definedName name="ここm">[0]!ここm</definedName>
    <definedName name="さ">'[22]#REF'!$CL$1</definedName>
    <definedName name="ｻﾝｴ">#REF!</definedName>
    <definedName name="し">#REF!</definedName>
    <definedName name="ずけ">[0]!ずけ</definedName>
    <definedName name="だいか13">[0]!だいか13</definedName>
    <definedName name="つ">#REF!</definedName>
    <definedName name="っっｗ">#REF!</definedName>
    <definedName name="っっっっｗ">#REF!</definedName>
    <definedName name="てｎ">#REF!</definedName>
    <definedName name="でｎ">#REF!</definedName>
    <definedName name="ﾋﾟN">#REF!</definedName>
    <definedName name="ﾋﾟS">'[16]排水工'!#REF!</definedName>
    <definedName name="ﾋﾟSD">#REF!</definedName>
    <definedName name="ﾋﾟT">'[38]単価表'!#REF!</definedName>
    <definedName name="ﾋﾟU">#REF!</definedName>
    <definedName name="ページ１">'[22]#REF'!$B$4:$Q$54</definedName>
    <definedName name="ﾎﾞｯｸｽ1">#REF!</definedName>
    <definedName name="ﾎﾞｯｸｽ斜角">#REF!</definedName>
    <definedName name="ﾎﾞｯｸｽ標準">#REF!</definedName>
    <definedName name="メニュー">#REF!</definedName>
    <definedName name="めんた">#REF!</definedName>
    <definedName name="ﾓﾙﾀﾙ吹付工">'[51]設計総括表'!#REF!</definedName>
    <definedName name="リスト１" localSheetId="6">'[1]リスト'!$B$3:$B$5</definedName>
    <definedName name="リスト１">'[1]リスト'!$B$3:$B$5</definedName>
    <definedName name="リスト２" localSheetId="6">'[1]リスト'!$C$3:$C$7</definedName>
    <definedName name="リスト２">'[1]リスト'!$C$3:$C$7</definedName>
    <definedName name="リスト３" localSheetId="15">'[1]リスト'!#REF!</definedName>
    <definedName name="リスト３" localSheetId="13">'[1]リスト'!#REF!</definedName>
    <definedName name="リスト３" localSheetId="6">'[1]リスト'!#REF!</definedName>
    <definedName name="リスト３">'[1]リスト'!#REF!</definedName>
    <definedName name="リスト7_Change">[0]!リスト7_Change</definedName>
    <definedName name="リスト8_Change">[0]!リスト8_Change</definedName>
    <definedName name="宛先_1">#REF!</definedName>
    <definedName name="宛先_2">#REF!</definedName>
    <definedName name="安全費">'[32]数計修1'!#REF!</definedName>
    <definedName name="位置寸法表">#REF!</definedName>
    <definedName name="一般管理費">#REF!</definedName>
    <definedName name="一般管理費合計">#REF!</definedName>
    <definedName name="一般管理費変更">#REF!</definedName>
    <definedName name="印刷2">#REF!</definedName>
    <definedName name="印刷メニュー">#REF!</definedName>
    <definedName name="印刷範囲">#REF!</definedName>
    <definedName name="運搬費">'[32]数計修1'!#REF!</definedName>
    <definedName name="営繕費">'[32]数計修1'!#REF!</definedName>
    <definedName name="下位単価">#REF!</definedName>
    <definedName name="仮設工">'[51]設計総括表'!#REF!</definedName>
    <definedName name="改修採用率">#REF!</definedName>
    <definedName name="階段">'[22]#REF'!$B$199:$Q$234</definedName>
    <definedName name="完成内訳">#REF!</definedName>
    <definedName name="監理事務所有無">#REF!</definedName>
    <definedName name="管径">#REF!</definedName>
    <definedName name="間">#REF!</definedName>
    <definedName name="基礎">#REF!</definedName>
    <definedName name="基礎・地梁">'[22]#REF'!$B$4:$Q$54</definedName>
    <definedName name="基礎2">#REF!</definedName>
    <definedName name="基礎掘削工">'[51]設計総括表'!#REF!</definedName>
    <definedName name="基礎砕石工・切込砕石">'[44]基礎単価'!#REF!</definedName>
    <definedName name="基礎処理工">'[51]設計総括表'!#REF!</definedName>
    <definedName name="機械原価">#REF!</definedName>
    <definedName name="機械原価合計">#REF!</definedName>
    <definedName name="機械現場経費">#REF!</definedName>
    <definedName name="機械現場経費合計">#REF!</definedName>
    <definedName name="機械工事原価">#REF!</definedName>
    <definedName name="機械工事原価合計">#REF!</definedName>
    <definedName name="機械主要機器現場経費">#REF!</definedName>
    <definedName name="機械主要機器現場経費合計">#REF!</definedName>
    <definedName name="機械主要機器工事原価">#REF!</definedName>
    <definedName name="機械主要機器工事原価合計">#REF!</definedName>
    <definedName name="機械主要機器純工">#REF!</definedName>
    <definedName name="機械主要機器純工合計">#REF!</definedName>
    <definedName name="機械主要機器直工">#REF!</definedName>
    <definedName name="機械主要機器直工２">#REF!</definedName>
    <definedName name="機械主要機器直工合計">#REF!</definedName>
    <definedName name="機械主要機器直工合計２">#REF!</definedName>
    <definedName name="機械主要機器変更直工">#REF!</definedName>
    <definedName name="機械純工">#REF!</definedName>
    <definedName name="機械純工合計">#REF!</definedName>
    <definedName name="機械直工">#REF!</definedName>
    <definedName name="機械直工２">#REF!</definedName>
    <definedName name="機械直工合計">#REF!</definedName>
    <definedName name="機械直工合計２">#REF!</definedName>
    <definedName name="機械変更直工">#REF!</definedName>
    <definedName name="技師A" localSheetId="6">#REF!</definedName>
    <definedName name="技師A">#REF!</definedName>
    <definedName name="技師B" localSheetId="6">#REF!</definedName>
    <definedName name="技師B">#REF!</definedName>
    <definedName name="技師C" localSheetId="6">#REF!</definedName>
    <definedName name="技師C">#REF!</definedName>
    <definedName name="技術員" localSheetId="6">#REF!</definedName>
    <definedName name="技術員">#REF!</definedName>
    <definedName name="技術管理費">'[32]数計修1'!#REF!</definedName>
    <definedName name="共通仮設費">#REF!</definedName>
    <definedName name="共通仮設費合計">#REF!</definedName>
    <definedName name="共通仮設費変更">#REF!</definedName>
    <definedName name="共通単価">#REF!</definedName>
    <definedName name="業者ﾗﾝｸ">#REF!</definedName>
    <definedName name="業務名1">'[24]共通仮設･諸経費率'!$B$7</definedName>
    <definedName name="月">#REF!</definedName>
    <definedName name="件名">#REF!</definedName>
    <definedName name="建込み工">'[44]基礎単価'!#REF!</definedName>
    <definedName name="建築原価">#REF!</definedName>
    <definedName name="建築原価合計">#REF!</definedName>
    <definedName name="建築現場経費">#REF!</definedName>
    <definedName name="建築現場経費合計">#REF!</definedName>
    <definedName name="建築工事原価">#REF!</definedName>
    <definedName name="建築工事原価合計">#REF!</definedName>
    <definedName name="建築純工">#REF!</definedName>
    <definedName name="建築純工合計">#REF!</definedName>
    <definedName name="建築直工">#REF!</definedName>
    <definedName name="建築直工２">#REF!</definedName>
    <definedName name="建築直工合計">#REF!</definedName>
    <definedName name="建築直工合計２">#REF!</definedName>
    <definedName name="建築変更直工">#REF!</definedName>
    <definedName name="検索ｺｰﾄﾞ">#REF!</definedName>
    <definedName name="見積金額">'[18]内訳(設計)'!$H$32</definedName>
    <definedName name="見積条件_1">#REF!</definedName>
    <definedName name="見積条件_2">#REF!</definedName>
    <definedName name="現場管理費">'[32]数計修1'!#REF!</definedName>
    <definedName name="現場経費">#REF!</definedName>
    <definedName name="現場経費合計">#REF!</definedName>
    <definedName name="現場経費変更">#REF!</definedName>
    <definedName name="工作物2枚目">[53]!工作物2枚目</definedName>
    <definedName name="工作物2枚目クリア">[53]!工作物2枚目クリア</definedName>
    <definedName name="工事" localSheetId="15">#REF!</definedName>
    <definedName name="工事" localSheetId="13">#REF!</definedName>
    <definedName name="工事" localSheetId="6">#REF!</definedName>
    <definedName name="工事">#REF!</definedName>
    <definedName name="工事01" localSheetId="6">#REF!</definedName>
    <definedName name="工事01">#REF!</definedName>
    <definedName name="工事02" localSheetId="6">#REF!</definedName>
    <definedName name="工事02">#REF!</definedName>
    <definedName name="工事価格">#REF!</definedName>
    <definedName name="工事価格合計">#REF!</definedName>
    <definedName name="工事価格変更">#REF!</definedName>
    <definedName name="工事原価">#REF!</definedName>
    <definedName name="工事原価合計">#REF!</definedName>
    <definedName name="工事原価変更">#REF!</definedName>
    <definedName name="工事内訳01">#REF!</definedName>
    <definedName name="工事内訳03">'[54]変内'!#REF!</definedName>
    <definedName name="工事費印刷" localSheetId="6">#REF!</definedName>
    <definedName name="工事費印刷">#REF!</definedName>
    <definedName name="工事費内訳表" localSheetId="6">#REF!</definedName>
    <definedName name="工事費内訳表">#REF!</definedName>
    <definedName name="工事別名称">#REF!</definedName>
    <definedName name="工事名">#REF!</definedName>
    <definedName name="工種別名称">#REF!</definedName>
    <definedName name="広栄別紙">'[22]#REF'!$A$35:$A$57</definedName>
    <definedName name="広栄木建">'[22]#REF'!$U$59</definedName>
    <definedName name="杭現場経費">#REF!</definedName>
    <definedName name="杭現場経費合計">#REF!</definedName>
    <definedName name="杭工事原価">#REF!</definedName>
    <definedName name="杭工事原価合計">#REF!</definedName>
    <definedName name="杭純工">#REF!</definedName>
    <definedName name="杭純工合計">#REF!</definedName>
    <definedName name="杭直工">#REF!</definedName>
    <definedName name="杭直工合計">#REF!</definedName>
    <definedName name="杭直工合計２">#REF!</definedName>
    <definedName name="杭変更直工">#REF!</definedName>
    <definedName name="材積表">'[24]共通仮設･諸経費率'!$A$2:$B$5</definedName>
    <definedName name="仕訳">#REF!</definedName>
    <definedName name="仕訳2">#REF!</definedName>
    <definedName name="仕様書2">#REF!</definedName>
    <definedName name="支管取付工">'[44]基礎単価'!#REF!</definedName>
    <definedName name="試験ｸﾞﾗｳﾄ">'[51]設計総括表'!#REF!</definedName>
    <definedName name="磁気単_計画" localSheetId="6">'[9]磁気単'!$D$43</definedName>
    <definedName name="磁気単_計画">'[9]磁気単'!$D$43</definedName>
    <definedName name="自動印刷">'[32]数明幸3'!#REF!</definedName>
    <definedName name="実施単価">#REF!</definedName>
    <definedName name="遮水シート">'[51]設計総括表'!#REF!</definedName>
    <definedName name="主体工事">#REF!</definedName>
    <definedName name="主任技師" localSheetId="6">#REF!</definedName>
    <definedName name="主任技師">#REF!</definedName>
    <definedName name="準備費">'[32]数計修1'!#REF!</definedName>
    <definedName name="書架現場経費">#REF!</definedName>
    <definedName name="書架現場経費合計">#REF!</definedName>
    <definedName name="書架工事原価">#REF!</definedName>
    <definedName name="書架工事原価合計">#REF!</definedName>
    <definedName name="書架純工">#REF!</definedName>
    <definedName name="書架純工合計">#REF!</definedName>
    <definedName name="書架直工">#REF!</definedName>
    <definedName name="書架直工合計">#REF!</definedName>
    <definedName name="書架直工合計２">#REF!</definedName>
    <definedName name="書架変更直工">#REF!</definedName>
    <definedName name="床N31">#REF!</definedName>
    <definedName name="床N32">#REF!</definedName>
    <definedName name="床O31">#REF!</definedName>
    <definedName name="床O32">#REF!</definedName>
    <definedName name="床P31">#REF!</definedName>
    <definedName name="床P32">#REF!</definedName>
    <definedName name="消す">#REF!</definedName>
    <definedName name="消費税相当額">#REF!</definedName>
    <definedName name="消費税相当額合計">#REF!</definedName>
    <definedName name="消費税相当額変更">#REF!</definedName>
    <definedName name="消費税率">#REF!</definedName>
    <definedName name="上位単価">#REF!</definedName>
    <definedName name="植樹">#REF!</definedName>
    <definedName name="新営改修">#REF!</definedName>
    <definedName name="新営採用率">#REF!</definedName>
    <definedName name="人件２８" localSheetId="6">#REF!</definedName>
    <definedName name="人件２８">#REF!</definedName>
    <definedName name="人件２９" localSheetId="6">#REF!</definedName>
    <definedName name="人件２９">#REF!</definedName>
    <definedName name="人件３０" localSheetId="6">#REF!</definedName>
    <definedName name="人件３０">#REF!</definedName>
    <definedName name="人件３１" localSheetId="6">#REF!</definedName>
    <definedName name="人件３１">#REF!</definedName>
    <definedName name="人件３２" localSheetId="15">#REF!</definedName>
    <definedName name="人件３２" localSheetId="13">#REF!</definedName>
    <definedName name="人件３２" localSheetId="6">#REF!</definedName>
    <definedName name="人件３２">#REF!</definedName>
    <definedName name="人件３３" localSheetId="15">#REF!</definedName>
    <definedName name="人件３３" localSheetId="13">#REF!</definedName>
    <definedName name="人件３３" localSheetId="6">#REF!</definedName>
    <definedName name="人件３３">#REF!</definedName>
    <definedName name="人件３４" localSheetId="15">#REF!</definedName>
    <definedName name="人件３４" localSheetId="13">#REF!</definedName>
    <definedName name="人件３４" localSheetId="6">#REF!</definedName>
    <definedName name="人件３４">#REF!</definedName>
    <definedName name="人件３５" localSheetId="15">#REF!</definedName>
    <definedName name="人件３５" localSheetId="13">#REF!</definedName>
    <definedName name="人件３５" localSheetId="6">#REF!</definedName>
    <definedName name="人件３５">#REF!</definedName>
    <definedName name="人件３６" localSheetId="15">#REF!</definedName>
    <definedName name="人件３６" localSheetId="13">#REF!</definedName>
    <definedName name="人件３６" localSheetId="6">#REF!</definedName>
    <definedName name="人件３６">#REF!</definedName>
    <definedName name="人件３７" localSheetId="15">#REF!</definedName>
    <definedName name="人件３７" localSheetId="13">#REF!</definedName>
    <definedName name="人件３７" localSheetId="6">#REF!</definedName>
    <definedName name="人件３７">#REF!</definedName>
    <definedName name="人件３８" localSheetId="15">#REF!</definedName>
    <definedName name="人件３８" localSheetId="13">#REF!</definedName>
    <definedName name="人件３８" localSheetId="6">#REF!</definedName>
    <definedName name="人件３８">#REF!</definedName>
    <definedName name="人件３９" localSheetId="15">#REF!</definedName>
    <definedName name="人件３９" localSheetId="13">#REF!</definedName>
    <definedName name="人件３９" localSheetId="6">#REF!</definedName>
    <definedName name="人件３９">#REF!</definedName>
    <definedName name="人件４０" localSheetId="15">#REF!</definedName>
    <definedName name="人件４０" localSheetId="13">#REF!</definedName>
    <definedName name="人件４０" localSheetId="6">#REF!</definedName>
    <definedName name="人件４０">#REF!</definedName>
    <definedName name="人件４１" localSheetId="15">#REF!</definedName>
    <definedName name="人件４１" localSheetId="13">#REF!</definedName>
    <definedName name="人件４１" localSheetId="6">#REF!</definedName>
    <definedName name="人件４１">#REF!</definedName>
    <definedName name="人件４２" localSheetId="15">#REF!</definedName>
    <definedName name="人件４２" localSheetId="13">#REF!</definedName>
    <definedName name="人件４２" localSheetId="6">#REF!</definedName>
    <definedName name="人件４２">#REF!</definedName>
    <definedName name="数量計算書02">#REF!</definedName>
    <definedName name="数量計算書03">#REF!</definedName>
    <definedName name="数量計算書04">#REF!</definedName>
    <definedName name="数量計算書05">#REF!</definedName>
    <definedName name="数量計算書06">#REF!</definedName>
    <definedName name="数量計算書07">#REF!</definedName>
    <definedName name="数量計算書08">#REF!</definedName>
    <definedName name="数量計算書09">#REF!</definedName>
    <definedName name="数量計算書10">#REF!</definedName>
    <definedName name="数量計算書11">#REF!</definedName>
    <definedName name="数量計算書14">'[56]計算2'!#REF!</definedName>
    <definedName name="数量計算書15">'[56]計算2'!#REF!</definedName>
    <definedName name="数量明細01">#REF!</definedName>
    <definedName name="請負工事費">#REF!</definedName>
    <definedName name="請負工事費合計">#REF!</definedName>
    <definedName name="請負工事費変更">#REF!</definedName>
    <definedName name="請負代金額">#REF!</definedName>
    <definedName name="請負比率">#REF!</definedName>
    <definedName name="積算条件判定">#REF!</definedName>
    <definedName name="積上仮設費">#REF!</definedName>
    <definedName name="積上仮設費合計">#REF!</definedName>
    <definedName name="積上仮設費変更">#REF!</definedName>
    <definedName name="切梁・腹起し設置">'[44]基礎単価'!#REF!</definedName>
    <definedName name="切梁・腹起し撤去">'[44]基礎単価'!#REF!</definedName>
    <definedName name="設計書">#REF!</definedName>
    <definedName name="専門工事SW">#REF!</definedName>
    <definedName name="総括">'[57]拾出表(1)'!$A$1:$V$5</definedName>
    <definedName name="造園現場経費">#REF!</definedName>
    <definedName name="造園現場経費合計">#REF!</definedName>
    <definedName name="造園工事原価">#REF!</definedName>
    <definedName name="造園工事原価合計">#REF!</definedName>
    <definedName name="造園純工">#REF!</definedName>
    <definedName name="造園純工合計">#REF!</definedName>
    <definedName name="造園直工">#REF!</definedName>
    <definedName name="造園直工合計">#REF!</definedName>
    <definedName name="造園直工合計２">#REF!</definedName>
    <definedName name="造園変更直工">#REF!</definedName>
    <definedName name="測点間の距離Ｌ">#REF!</definedName>
    <definedName name="損料">#REF!</definedName>
    <definedName name="損料。運賃">[0]!損料。運賃</definedName>
    <definedName name="損料運搬">[0]!損料運搬</definedName>
    <definedName name="代3">[0]!代3</definedName>
    <definedName name="代か">[0]!代か</definedName>
    <definedName name="代価">[0]!代価</definedName>
    <definedName name="代価01">#REF!</definedName>
    <definedName name="代価02">#REF!</definedName>
    <definedName name="代価03">#REF!</definedName>
    <definedName name="代価1">#REF!</definedName>
    <definedName name="代価3">#REF!</definedName>
    <definedName name="代価33">[0]!代価33</definedName>
    <definedName name="代価一覧表">'[58]代価一覧表'!$B$2</definedName>
    <definedName name="代価表">#REF!</definedName>
    <definedName name="代価表01">#REF!</definedName>
    <definedName name="代価表02">'[59]代価表'!#REF!</definedName>
    <definedName name="代価表03">'[59]代価表'!#REF!</definedName>
    <definedName name="代価表04">'[59]代価表'!#REF!</definedName>
    <definedName name="代価表05">#REF!</definedName>
    <definedName name="代価表06">#REF!</definedName>
    <definedName name="代価表07">#REF!</definedName>
    <definedName name="代価表08">#REF!</definedName>
    <definedName name="代価表１">'[60]代価表 '!#REF!</definedName>
    <definedName name="単" localSheetId="15">#REF!</definedName>
    <definedName name="単" localSheetId="13">#REF!</definedName>
    <definedName name="単">#REF!</definedName>
    <definedName name="単8ー１">#REF!</definedName>
    <definedName name="単umemodosi">#REF!</definedName>
    <definedName name="単価">#REF!</definedName>
    <definedName name="単価_01">#REF!</definedName>
    <definedName name="単価_02">#REF!</definedName>
    <definedName name="単価_03">#REF!</definedName>
    <definedName name="単価_04">#REF!</definedName>
    <definedName name="単価_05" localSheetId="15">'[11]単価表'!#REF!</definedName>
    <definedName name="単価_05" localSheetId="13">'[11]単価表'!#REF!</definedName>
    <definedName name="単価_05">'[11]単価表'!#REF!</definedName>
    <definedName name="単価_06" localSheetId="15">'[11]単価表'!#REF!</definedName>
    <definedName name="単価_06" localSheetId="13">'[11]単価表'!#REF!</definedName>
    <definedName name="単価_06">'[11]単価表'!#REF!</definedName>
    <definedName name="単価_07" localSheetId="15">'[11]単価表'!#REF!</definedName>
    <definedName name="単価_07" localSheetId="13">'[11]単価表'!#REF!</definedName>
    <definedName name="単価_07">'[11]単価表'!#REF!</definedName>
    <definedName name="単価_08" localSheetId="15">'[11]単価表'!#REF!</definedName>
    <definedName name="単価_08" localSheetId="13">'[11]単価表'!#REF!</definedName>
    <definedName name="単価_08">'[11]単価表'!#REF!</definedName>
    <definedName name="単価_09" localSheetId="15">'[11]単価表'!#REF!</definedName>
    <definedName name="単価_09" localSheetId="13">'[11]単価表'!#REF!</definedName>
    <definedName name="単価_09">'[11]単価表'!#REF!</definedName>
    <definedName name="単価_10" localSheetId="15">'[11]単価表'!#REF!</definedName>
    <definedName name="単価_10" localSheetId="13">'[11]単価表'!#REF!</definedName>
    <definedName name="単価_10">'[11]単価表'!#REF!</definedName>
    <definedName name="単価_11" localSheetId="15">'[11]単価表'!#REF!</definedName>
    <definedName name="単価_11" localSheetId="13">'[11]単価表'!#REF!</definedName>
    <definedName name="単価_11">'[11]単価表'!#REF!</definedName>
    <definedName name="単価_12" localSheetId="15">'[11]単価表'!#REF!</definedName>
    <definedName name="単価_12" localSheetId="13">'[11]単価表'!#REF!</definedName>
    <definedName name="単価_12">'[11]単価表'!#REF!</definedName>
    <definedName name="単価_13" localSheetId="15">'[11]単価表'!#REF!</definedName>
    <definedName name="単価_13" localSheetId="13">'[11]単価表'!#REF!</definedName>
    <definedName name="単価_13">'[11]単価表'!#REF!</definedName>
    <definedName name="単価_14" localSheetId="15">'[11]単価表'!#REF!</definedName>
    <definedName name="単価_14" localSheetId="13">'[11]単価表'!#REF!</definedName>
    <definedName name="単価_14">'[11]単価表'!#REF!</definedName>
    <definedName name="単価_15" localSheetId="15">'[11]単価表'!#REF!</definedName>
    <definedName name="単価_15" localSheetId="13">'[11]単価表'!#REF!</definedName>
    <definedName name="単価_15">'[11]単価表'!#REF!</definedName>
    <definedName name="単価_16" localSheetId="15">'[11]単価表'!#REF!</definedName>
    <definedName name="単価_16" localSheetId="13">'[11]単価表'!#REF!</definedName>
    <definedName name="単価_16">'[11]単価表'!#REF!</definedName>
    <definedName name="単価_17" localSheetId="15">'[11]単価表'!#REF!</definedName>
    <definedName name="単価_17" localSheetId="13">'[11]単価表'!#REF!</definedName>
    <definedName name="単価_17">'[11]単価表'!#REF!</definedName>
    <definedName name="単価_18" localSheetId="15">'[11]単価表'!#REF!</definedName>
    <definedName name="単価_18" localSheetId="13">'[11]単価表'!#REF!</definedName>
    <definedName name="単価_18">'[11]単価表'!#REF!</definedName>
    <definedName name="単価1996">#REF!</definedName>
    <definedName name="単価1997">'[24]共通仮設･諸経費率'!$A$2:$G$4580</definedName>
    <definedName name="単価表01">#REF!</definedName>
    <definedName name="単価表02">'[61]単価表'!#REF!</definedName>
    <definedName name="単価表03">#REF!</definedName>
    <definedName name="単価表04">#REF!</definedName>
    <definedName name="単価表05">#REF!</definedName>
    <definedName name="単価表06">#REF!</definedName>
    <definedName name="単価表07">#REF!</definedName>
    <definedName name="単価表08">#REF!</definedName>
    <definedName name="単価表09">#REF!</definedName>
    <definedName name="単価表11_">#REF!</definedName>
    <definedName name="単第１０号" localSheetId="6">#REF!</definedName>
    <definedName name="単第１０号">#REF!</definedName>
    <definedName name="単第１１号" localSheetId="6">#REF!</definedName>
    <definedName name="単第１１号">#REF!</definedName>
    <definedName name="単第１２号" localSheetId="6">#REF!</definedName>
    <definedName name="単第１２号">#REF!</definedName>
    <definedName name="単第１３号" localSheetId="6">#REF!</definedName>
    <definedName name="単第１３号">#REF!</definedName>
    <definedName name="単第１４号" localSheetId="6">#REF!</definedName>
    <definedName name="単第１４号">#REF!</definedName>
    <definedName name="単第14号2" localSheetId="6">#REF!</definedName>
    <definedName name="単第14号2">#REF!</definedName>
    <definedName name="単第１５号" localSheetId="6">#REF!</definedName>
    <definedName name="単第１５号">#REF!</definedName>
    <definedName name="単第15号2" localSheetId="6">#REF!</definedName>
    <definedName name="単第15号2">#REF!</definedName>
    <definedName name="単第１６号" localSheetId="6">#REF!</definedName>
    <definedName name="単第１６号">#REF!</definedName>
    <definedName name="単第１７号" localSheetId="15">#REF!</definedName>
    <definedName name="単第１７号" localSheetId="13">#REF!</definedName>
    <definedName name="単第１７号" localSheetId="6">#REF!</definedName>
    <definedName name="単第１７号">#REF!</definedName>
    <definedName name="単第１８号" localSheetId="6">#REF!</definedName>
    <definedName name="単第１８号">#REF!</definedName>
    <definedName name="単第１９号" localSheetId="6">#REF!</definedName>
    <definedName name="単第１９号">#REF!</definedName>
    <definedName name="単第１号" localSheetId="6">#REF!</definedName>
    <definedName name="単第１号">#REF!</definedName>
    <definedName name="単第２０号" localSheetId="6">#REF!</definedName>
    <definedName name="単第２０号">#REF!</definedName>
    <definedName name="単第２１号" localSheetId="6">#REF!</definedName>
    <definedName name="単第２１号">#REF!</definedName>
    <definedName name="単第２２号" localSheetId="6">#REF!</definedName>
    <definedName name="単第２２号">#REF!</definedName>
    <definedName name="単第２３号" localSheetId="6">#REF!</definedName>
    <definedName name="単第２３号">#REF!</definedName>
    <definedName name="単第２４号" localSheetId="6">#REF!</definedName>
    <definedName name="単第２４号">#REF!</definedName>
    <definedName name="単第２５号" localSheetId="6">#REF!</definedName>
    <definedName name="単第２５号">#REF!</definedName>
    <definedName name="単第２６号" localSheetId="6">#REF!</definedName>
    <definedName name="単第２６号">#REF!</definedName>
    <definedName name="単第２７号" localSheetId="6">#REF!</definedName>
    <definedName name="単第２７号">#REF!</definedName>
    <definedName name="単第２８号" localSheetId="6">#REF!</definedName>
    <definedName name="単第２８号">#REF!</definedName>
    <definedName name="単第２９号" localSheetId="6">#REF!</definedName>
    <definedName name="単第２９号">#REF!</definedName>
    <definedName name="単第２号" localSheetId="15">#REF!</definedName>
    <definedName name="単第２号" localSheetId="13">#REF!</definedName>
    <definedName name="単第２号" localSheetId="6">#REF!</definedName>
    <definedName name="単第２号">#REF!</definedName>
    <definedName name="単第３０号" localSheetId="6">#REF!</definedName>
    <definedName name="単第３０号">#REF!</definedName>
    <definedName name="単第３１号" localSheetId="6">#REF!</definedName>
    <definedName name="単第３１号">#REF!</definedName>
    <definedName name="単第３２号" localSheetId="15">#REF!</definedName>
    <definedName name="単第３２号" localSheetId="13">#REF!</definedName>
    <definedName name="単第３２号" localSheetId="6">#REF!</definedName>
    <definedName name="単第３２号">#REF!</definedName>
    <definedName name="単第３３号" localSheetId="15">#REF!</definedName>
    <definedName name="単第３３号" localSheetId="13">#REF!</definedName>
    <definedName name="単第３３号" localSheetId="6">#REF!</definedName>
    <definedName name="単第３３号">#REF!</definedName>
    <definedName name="単第３４号" localSheetId="15">#REF!</definedName>
    <definedName name="単第３４号" localSheetId="13">#REF!</definedName>
    <definedName name="単第３４号" localSheetId="6">#REF!</definedName>
    <definedName name="単第３４号">#REF!</definedName>
    <definedName name="単第３５号" localSheetId="15">#REF!</definedName>
    <definedName name="単第３５号" localSheetId="13">#REF!</definedName>
    <definedName name="単第３５号" localSheetId="6">#REF!</definedName>
    <definedName name="単第３５号">#REF!</definedName>
    <definedName name="単第３６号" localSheetId="15">#REF!</definedName>
    <definedName name="単第３６号" localSheetId="13">#REF!</definedName>
    <definedName name="単第３６号" localSheetId="6">#REF!</definedName>
    <definedName name="単第３６号">#REF!</definedName>
    <definedName name="単第３７号" localSheetId="15">#REF!</definedName>
    <definedName name="単第３７号" localSheetId="13">#REF!</definedName>
    <definedName name="単第３７号" localSheetId="6">#REF!</definedName>
    <definedName name="単第３７号">#REF!</definedName>
    <definedName name="単第３８号" localSheetId="15">#REF!</definedName>
    <definedName name="単第３８号" localSheetId="13">#REF!</definedName>
    <definedName name="単第３８号" localSheetId="6">#REF!</definedName>
    <definedName name="単第３８号">#REF!</definedName>
    <definedName name="単第３９号" localSheetId="15">#REF!</definedName>
    <definedName name="単第３９号" localSheetId="13">#REF!</definedName>
    <definedName name="単第３９号" localSheetId="6">#REF!</definedName>
    <definedName name="単第３９号">#REF!</definedName>
    <definedName name="単第３号" localSheetId="15">#REF!</definedName>
    <definedName name="単第３号" localSheetId="13">#REF!</definedName>
    <definedName name="単第３号" localSheetId="6">#REF!</definedName>
    <definedName name="単第３号">#REF!</definedName>
    <definedName name="単第４０号" localSheetId="15">#REF!</definedName>
    <definedName name="単第４０号" localSheetId="13">#REF!</definedName>
    <definedName name="単第４０号" localSheetId="6">#REF!</definedName>
    <definedName name="単第４０号">#REF!</definedName>
    <definedName name="単第４１号" localSheetId="15">#REF!</definedName>
    <definedName name="単第４１号" localSheetId="13">#REF!</definedName>
    <definedName name="単第４１号" localSheetId="6">#REF!</definedName>
    <definedName name="単第４１号">#REF!</definedName>
    <definedName name="単第４２号" localSheetId="15">#REF!</definedName>
    <definedName name="単第４２号" localSheetId="13">#REF!</definedName>
    <definedName name="単第４２号" localSheetId="6">#REF!</definedName>
    <definedName name="単第４２号">#REF!</definedName>
    <definedName name="単第４号" localSheetId="15">#REF!</definedName>
    <definedName name="単第４号" localSheetId="13">#REF!</definedName>
    <definedName name="単第４号" localSheetId="6">#REF!</definedName>
    <definedName name="単第４号">#REF!</definedName>
    <definedName name="単第５号" localSheetId="15">#REF!</definedName>
    <definedName name="単第５号" localSheetId="13">#REF!</definedName>
    <definedName name="単第５号" localSheetId="6">#REF!</definedName>
    <definedName name="単第５号">#REF!</definedName>
    <definedName name="単第６号" localSheetId="15">#REF!</definedName>
    <definedName name="単第６号" localSheetId="13">#REF!</definedName>
    <definedName name="単第６号" localSheetId="6">#REF!</definedName>
    <definedName name="単第６号">#REF!</definedName>
    <definedName name="単第７号" localSheetId="6">#REF!</definedName>
    <definedName name="単第７号">#REF!</definedName>
    <definedName name="単第８号" localSheetId="6">#REF!</definedName>
    <definedName name="単第８号">#REF!</definedName>
    <definedName name="単第９号" localSheetId="6">#REF!</definedName>
    <definedName name="単第９号">#REF!</definedName>
    <definedName name="短">#REF!</definedName>
    <definedName name="中位単価">#REF!</definedName>
    <definedName name="仲西小学">'[22]#REF'!$CL$1</definedName>
    <definedName name="調査NO">'[24]共通仮設･諸経費率'!$D$8</definedName>
    <definedName name="調査工">'[51]設計総括表'!#REF!</definedName>
    <definedName name="直接工事費">#REF!</definedName>
    <definedName name="直接工事費合計">#REF!</definedName>
    <definedName name="直接工事費変更">#REF!</definedName>
    <definedName name="鉄骨現場経費">#REF!</definedName>
    <definedName name="鉄骨現場経費合計">#REF!</definedName>
    <definedName name="鉄骨工事原価">#REF!</definedName>
    <definedName name="鉄骨工事原価合計">#REF!</definedName>
    <definedName name="鉄骨純工">#REF!</definedName>
    <definedName name="鉄骨純工合計">#REF!</definedName>
    <definedName name="鉄骨直工">#REF!</definedName>
    <definedName name="鉄骨直工合計">#REF!</definedName>
    <definedName name="鉄骨直工合計２">#REF!</definedName>
    <definedName name="鉄骨変更直工">#REF!</definedName>
    <definedName name="電気原価">#REF!</definedName>
    <definedName name="電気原価合計">#REF!</definedName>
    <definedName name="電気現場経費">#REF!</definedName>
    <definedName name="電気現場経費合計">#REF!</definedName>
    <definedName name="電気工事原価">#REF!</definedName>
    <definedName name="電気工事原価合計">#REF!</definedName>
    <definedName name="電気主要機器現場経費">#REF!</definedName>
    <definedName name="電気主要機器現場経費合計">#REF!</definedName>
    <definedName name="電気主要機器工事原価">#REF!</definedName>
    <definedName name="電気主要機器工事原価合計">#REF!</definedName>
    <definedName name="電気主要機器純工">#REF!</definedName>
    <definedName name="電気主要機器純工合計">#REF!</definedName>
    <definedName name="電気主要機器直工">#REF!</definedName>
    <definedName name="電気主要機器直工２">#REF!</definedName>
    <definedName name="電気主要機器直工合計">#REF!</definedName>
    <definedName name="電気主要機器直工合計２">#REF!</definedName>
    <definedName name="電気主要機器変更直工">#REF!</definedName>
    <definedName name="電気純工">#REF!</definedName>
    <definedName name="電気純工合計">#REF!</definedName>
    <definedName name="電気直工">#REF!</definedName>
    <definedName name="電気直工２">#REF!</definedName>
    <definedName name="電気直工合計">#REF!</definedName>
    <definedName name="電気直工合計２">#REF!</definedName>
    <definedName name="電気複合単価計算書">'[62]機械複合単価'!$AB$31</definedName>
    <definedName name="電気変更直工">#REF!</definedName>
    <definedName name="土工">#REF!</definedName>
    <definedName name="土工印刷" localSheetId="6">#REF!</definedName>
    <definedName name="土工印刷">#REF!</definedName>
    <definedName name="土工下流">'[63]代価表'!#REF!</definedName>
    <definedName name="土工単価1">#REF!</definedName>
    <definedName name="土工追加" localSheetId="6">'[12]Macro2'!$A$1</definedName>
    <definedName name="土工追加">'[12]Macro2'!$A$1</definedName>
    <definedName name="土止工">'[51]設計総括表'!#REF!</definedName>
    <definedName name="土留工">'[51]設計総括表'!#REF!</definedName>
    <definedName name="桃">[0]!桃</definedName>
    <definedName name="動産1">#REF!</definedName>
    <definedName name="動産2">#REF!</definedName>
    <definedName name="動産3">#REF!</definedName>
    <definedName name="動産4">#REF!</definedName>
    <definedName name="動産5">#REF!</definedName>
    <definedName name="道路護岸横断" localSheetId="15">#REF!</definedName>
    <definedName name="道路護岸横断" localSheetId="13">#REF!</definedName>
    <definedName name="道路護岸横断" localSheetId="6">#REF!</definedName>
    <definedName name="道路護岸横断">#REF!</definedName>
    <definedName name="特記仕様書01">#REF!</definedName>
    <definedName name="特記仕様書02">#REF!</definedName>
    <definedName name="特別単価７０号">'[51]単価A2'!#REF!</definedName>
    <definedName name="内訳">#REF!</definedName>
    <definedName name="内訳書">#REF!</definedName>
    <definedName name="日">#REF!</definedName>
    <definedName name="年">#REF!</definedName>
    <definedName name="背表紙">#REF!</definedName>
    <definedName name="配管土工歩道部">#REF!</definedName>
    <definedName name="配筋2">#REF!</definedName>
    <definedName name="発生材">'[22]#REF'!$CI$1:$CI$2</definedName>
    <definedName name="番号_1">#REF!</definedName>
    <definedName name="番号_2">#REF!</definedName>
    <definedName name="表">[0]!表</definedName>
    <definedName name="表１">#REF!</definedName>
    <definedName name="表１０">#REF!</definedName>
    <definedName name="表１２">#REF!</definedName>
    <definedName name="表１３">#REF!</definedName>
    <definedName name="表１４">#REF!</definedName>
    <definedName name="表２">#REF!</definedName>
    <definedName name="表３">#REF!</definedName>
    <definedName name="表４">#REF!</definedName>
    <definedName name="表５">#REF!</definedName>
    <definedName name="表６">#REF!</definedName>
    <definedName name="表７">#REF!</definedName>
    <definedName name="表８">#REF!</definedName>
    <definedName name="表９">#REF!</definedName>
    <definedName name="付帯工">'[51]設計総括表'!#REF!</definedName>
    <definedName name="負担金">#REF!</definedName>
    <definedName name="負担金変更">#REF!</definedName>
    <definedName name="負担金旅費">#REF!</definedName>
    <definedName name="負担金旅費合計">#REF!</definedName>
    <definedName name="部屋寸法">#REF!+#REF!</definedName>
    <definedName name="復命書">#REF!</definedName>
    <definedName name="僻地">#REF!</definedName>
    <definedName name="僻地選択">#REF!</definedName>
    <definedName name="僻地補正">#REF!</definedName>
    <definedName name="別紙">'[22]#REF'!$B$6</definedName>
    <definedName name="別途計上直工">#REF!</definedName>
    <definedName name="別途計上直工合計">#REF!</definedName>
    <definedName name="別途計上変更直工">#REF!</definedName>
    <definedName name="変更">#REF!</definedName>
    <definedName name="変更01" localSheetId="6">#REF!</definedName>
    <definedName name="変更01">#REF!</definedName>
    <definedName name="変更02" localSheetId="6">#REF!</definedName>
    <definedName name="変更02">#REF!</definedName>
    <definedName name="変更按分表" localSheetId="6">'[7]按分表'!$N$1:$Z$40</definedName>
    <definedName name="変更按分表">'[7]按分表'!$N$1:$Z$40</definedName>
    <definedName name="変更箇所01">#REF!</definedName>
    <definedName name="変更請負工事費">#REF!</definedName>
    <definedName name="変更部分工事価格">#REF!</definedName>
    <definedName name="変更部分消費税相当額">#REF!</definedName>
    <definedName name="変更部分請負工事費">#REF!</definedName>
    <definedName name="舗装工1">'[16]排水工'!#REF!</definedName>
    <definedName name="舗装工2">'[16]排水工'!#REF!</definedName>
    <definedName name="明第２当初" localSheetId="6">#REF!</definedName>
    <definedName name="明第２当初">#REF!</definedName>
    <definedName name="明第２変更" localSheetId="6">#REF!</definedName>
    <definedName name="明第２変更">#REF!</definedName>
    <definedName name="明第３当初" localSheetId="6">#REF!</definedName>
    <definedName name="明第３当初">#REF!</definedName>
    <definedName name="明第３変更" localSheetId="6">#REF!</definedName>
    <definedName name="明第３変更">#REF!</definedName>
    <definedName name="明第４当初" localSheetId="6">#REF!</definedName>
    <definedName name="明第４当初">#REF!</definedName>
    <definedName name="明第４変更" localSheetId="6">#REF!</definedName>
    <definedName name="明第４変更">#REF!</definedName>
    <definedName name="木矢板工_1.8">'[44]基礎単価'!#REF!</definedName>
    <definedName name="木矢板工_2.1">'[44]基礎単価'!#REF!</definedName>
    <definedName name="木矢板工_2.4">'[44]基礎単価'!#REF!</definedName>
    <definedName name="役務費">'[51]設計総括表'!#REF!</definedName>
    <definedName name="擁壁工">#REF!</definedName>
    <definedName name="用途">'[24]共通仮設･諸経費率'!#REF!</definedName>
    <definedName name="用途一部">'[24]共通仮設･諸経費率'!#REF!</definedName>
    <definedName name="陽工">'[22]#REF'!#REF!</definedName>
    <definedName name="陽工積算">'[22]#REF'!#REF!</definedName>
    <definedName name="冷媒">#REF!</definedName>
    <definedName name="路盤数量">'[45]単価総括'!$A$1:$J$73</definedName>
    <definedName name="労務単価">#REF!</definedName>
    <definedName name="労務単価表">'[44]労務単価表'!$B$2:$D$57</definedName>
  </definedNames>
  <calcPr fullCalcOnLoad="1"/>
</workbook>
</file>

<file path=xl/comments15.xml><?xml version="1.0" encoding="utf-8"?>
<comments xmlns="http://schemas.openxmlformats.org/spreadsheetml/2006/main">
  <authors>
    <author>demo</author>
  </authors>
  <commentList>
    <comment ref="D13" authorId="0">
      <text>
        <r>
          <rPr>
            <b/>
            <sz val="9"/>
            <rFont val="MS P ゴシック"/>
            <family val="3"/>
          </rPr>
          <t>認可の工種を記載
以下同じ</t>
        </r>
      </text>
    </comment>
  </commentList>
</comments>
</file>

<file path=xl/comments16.xml><?xml version="1.0" encoding="utf-8"?>
<comments xmlns="http://schemas.openxmlformats.org/spreadsheetml/2006/main">
  <authors>
    <author>沖縄県</author>
  </authors>
  <commentList>
    <comment ref="F6" authorId="0">
      <text>
        <r>
          <rPr>
            <b/>
            <sz val="9"/>
            <rFont val="ＭＳ Ｐゴシック"/>
            <family val="3"/>
          </rPr>
          <t>事業実績内訳書の実績欄と同額になるように記入。ただし、単費含まない。</t>
        </r>
      </text>
    </comment>
  </commentList>
</comments>
</file>

<file path=xl/sharedStrings.xml><?xml version="1.0" encoding="utf-8"?>
<sst xmlns="http://schemas.openxmlformats.org/spreadsheetml/2006/main" count="899" uniqueCount="490">
  <si>
    <t>別紙１</t>
  </si>
  <si>
    <t>事業名</t>
  </si>
  <si>
    <t>事業主体</t>
  </si>
  <si>
    <t>交付決定</t>
  </si>
  <si>
    <t>番号</t>
  </si>
  <si>
    <t>年月日</t>
  </si>
  <si>
    <t>計画</t>
  </si>
  <si>
    <t>事業費</t>
  </si>
  <si>
    <t>負担区分</t>
  </si>
  <si>
    <t>国費</t>
  </si>
  <si>
    <t>実績</t>
  </si>
  <si>
    <t>備考</t>
  </si>
  <si>
    <t>屋我地漁港</t>
  </si>
  <si>
    <t>名護市</t>
  </si>
  <si>
    <t>円</t>
  </si>
  <si>
    <t>計　　　　　画</t>
  </si>
  <si>
    <t>実　　　　　績</t>
  </si>
  <si>
    <t>工種</t>
  </si>
  <si>
    <t>事務費</t>
  </si>
  <si>
    <t>工事費</t>
  </si>
  <si>
    <t>工事費内訳</t>
  </si>
  <si>
    <t>国費内訳</t>
  </si>
  <si>
    <t>本工事費</t>
  </si>
  <si>
    <t>付帯工事費</t>
  </si>
  <si>
    <t>測量及び試験費</t>
  </si>
  <si>
    <t>用地及び補償費</t>
  </si>
  <si>
    <t>船舶及び機械器具費</t>
  </si>
  <si>
    <t>営繕費</t>
  </si>
  <si>
    <t>補助率</t>
  </si>
  <si>
    <t>交付決定額</t>
  </si>
  <si>
    <t>既受領額</t>
  </si>
  <si>
    <t>不要額</t>
  </si>
  <si>
    <t>精算額</t>
  </si>
  <si>
    <t>返還額</t>
  </si>
  <si>
    <t>9/10</t>
  </si>
  <si>
    <t>別紙２</t>
  </si>
  <si>
    <t>（１）事務費実績集計表</t>
  </si>
  <si>
    <t>事業名</t>
  </si>
  <si>
    <t>事務費
限度額</t>
  </si>
  <si>
    <t>事務費の
うち国費</t>
  </si>
  <si>
    <t>備　　　考</t>
  </si>
  <si>
    <t>（2）事務費実績内訳表</t>
  </si>
  <si>
    <t>種別</t>
  </si>
  <si>
    <t>科目</t>
  </si>
  <si>
    <t>計画額</t>
  </si>
  <si>
    <t>実績額</t>
  </si>
  <si>
    <t>比較
増減
　△</t>
  </si>
  <si>
    <t>構成比</t>
  </si>
  <si>
    <t>使　　途　　内　　訳</t>
  </si>
  <si>
    <t>区分</t>
  </si>
  <si>
    <t>細目</t>
  </si>
  <si>
    <t>人件費</t>
  </si>
  <si>
    <t>給料</t>
  </si>
  <si>
    <t>一般職給</t>
  </si>
  <si>
    <t>旅費</t>
  </si>
  <si>
    <t>普通旅費</t>
  </si>
  <si>
    <t>賃金</t>
  </si>
  <si>
    <t>共済費</t>
  </si>
  <si>
    <t>社会保険料</t>
  </si>
  <si>
    <t>需用費</t>
  </si>
  <si>
    <t>消耗品費</t>
  </si>
  <si>
    <t>各種事務用品、文房具等</t>
  </si>
  <si>
    <t>燃料費</t>
  </si>
  <si>
    <t>庁用自動車燃料</t>
  </si>
  <si>
    <t>使用料及び賃借料</t>
  </si>
  <si>
    <t>合計</t>
  </si>
  <si>
    <t>工種</t>
  </si>
  <si>
    <t>契　約</t>
  </si>
  <si>
    <t>契約工期</t>
  </si>
  <si>
    <t>工事完了</t>
  </si>
  <si>
    <t>検　査</t>
  </si>
  <si>
    <t>検査員職氏名</t>
  </si>
  <si>
    <t>数量</t>
  </si>
  <si>
    <t>金額</t>
  </si>
  <si>
    <t>産業建設課主事</t>
  </si>
  <si>
    <t>3　事業実績総括表</t>
  </si>
  <si>
    <t>A</t>
  </si>
  <si>
    <t>B</t>
  </si>
  <si>
    <t>A-B</t>
  </si>
  <si>
    <t>C</t>
  </si>
  <si>
    <t>B-C</t>
  </si>
  <si>
    <t>9/10</t>
  </si>
  <si>
    <t>9/10</t>
  </si>
  <si>
    <t xml:space="preserve">  庁費</t>
  </si>
  <si>
    <t>Ａの計</t>
  </si>
  <si>
    <t>喜屋武智己</t>
  </si>
  <si>
    <t>事業実績総括表</t>
  </si>
  <si>
    <t>取得財産調書</t>
  </si>
  <si>
    <t>記</t>
  </si>
  <si>
    <t>別紙４</t>
  </si>
  <si>
    <t>５　工事費実績内訳表</t>
  </si>
  <si>
    <t>漁港別事業別実績表</t>
  </si>
  <si>
    <t>漁港名</t>
  </si>
  <si>
    <t>変更年月日</t>
  </si>
  <si>
    <t>市町村費</t>
  </si>
  <si>
    <t>屋我地</t>
  </si>
  <si>
    <t>海岸保全施設整備事業</t>
  </si>
  <si>
    <t>府農林水</t>
  </si>
  <si>
    <t>１　漁港別事業別実績表</t>
  </si>
  <si>
    <t>都道府県費</t>
  </si>
  <si>
    <t>9/10</t>
  </si>
  <si>
    <t>修繕料</t>
  </si>
  <si>
    <t>磁気探査</t>
  </si>
  <si>
    <t>Ａ</t>
  </si>
  <si>
    <t>離島</t>
  </si>
  <si>
    <t>第1種漁港</t>
  </si>
  <si>
    <t>管理者</t>
  </si>
  <si>
    <t>第348号</t>
  </si>
  <si>
    <t>平成21年度
施工分</t>
  </si>
  <si>
    <t>護岸</t>
  </si>
  <si>
    <t>養浜</t>
  </si>
  <si>
    <t>突堤</t>
  </si>
  <si>
    <t>平成22年度
施工分</t>
  </si>
  <si>
    <t>工事費按分</t>
  </si>
  <si>
    <t>設計額</t>
  </si>
  <si>
    <t>請負費</t>
  </si>
  <si>
    <t>工種毎率</t>
  </si>
  <si>
    <t>H21</t>
  </si>
  <si>
    <t>H22</t>
  </si>
  <si>
    <t>計</t>
  </si>
  <si>
    <t>２　事務費実績表</t>
  </si>
  <si>
    <t>(</t>
  </si>
  <si>
    <t>)</t>
  </si>
  <si>
    <t>( )H22年度への繰越分</t>
  </si>
  <si>
    <t>&lt;</t>
  </si>
  <si>
    <t>&gt;</t>
  </si>
  <si>
    <t>&lt; &gt;H21年度執行額</t>
  </si>
  <si>
    <t>通常分</t>
  </si>
  <si>
    <t>%</t>
  </si>
  <si>
    <t>研修等</t>
  </si>
  <si>
    <t>コピー機使用料</t>
  </si>
  <si>
    <t>高速自動車道使用料</t>
  </si>
  <si>
    <t>自動車使用料</t>
  </si>
  <si>
    <t>委託料</t>
  </si>
  <si>
    <t>資材価格調査</t>
  </si>
  <si>
    <t>端末機等使用料</t>
  </si>
  <si>
    <t>L=543m</t>
  </si>
  <si>
    <t>L=262m</t>
  </si>
  <si>
    <t>L=43m</t>
  </si>
  <si>
    <t>A=66,000㎡</t>
  </si>
  <si>
    <t>L=473m</t>
  </si>
  <si>
    <t>L=231m</t>
  </si>
  <si>
    <t>H22.2.24～H22.10.29</t>
  </si>
  <si>
    <t>工事検査幹</t>
  </si>
  <si>
    <t>岸本守夫</t>
  </si>
  <si>
    <t>第1回変更H22.3.29
第2回変更H22.5.28
第3回変更H22.9.28</t>
  </si>
  <si>
    <t>H22.1.13～H22.4.30</t>
  </si>
  <si>
    <t>第1回変更H22.2.22
第2回変更H22.3.29</t>
  </si>
  <si>
    <t>別紙５</t>
  </si>
  <si>
    <t>６　所得財産調書</t>
  </si>
  <si>
    <t>名称</t>
  </si>
  <si>
    <t>形状寸法</t>
  </si>
  <si>
    <t>単価</t>
  </si>
  <si>
    <t>価格</t>
  </si>
  <si>
    <t>検収年月日</t>
  </si>
  <si>
    <t>耐用年数</t>
  </si>
  <si>
    <t>50年</t>
  </si>
  <si>
    <t>石積み</t>
  </si>
  <si>
    <t>砂</t>
  </si>
  <si>
    <t>護　岸</t>
  </si>
  <si>
    <t>養　浜</t>
  </si>
  <si>
    <t>突　堤</t>
  </si>
  <si>
    <t>30年</t>
  </si>
  <si>
    <t>完成断面</t>
  </si>
  <si>
    <t>暫定断面</t>
  </si>
  <si>
    <t>暫定断面
V=9,900㎥</t>
  </si>
  <si>
    <t>１</t>
  </si>
  <si>
    <t>２</t>
  </si>
  <si>
    <t>３</t>
  </si>
  <si>
    <t>４</t>
  </si>
  <si>
    <t>計画名</t>
  </si>
  <si>
    <t>地区名</t>
  </si>
  <si>
    <t>交付対象事業</t>
  </si>
  <si>
    <t>法律・予算の区分</t>
  </si>
  <si>
    <t>総事業費
(A)</t>
  </si>
  <si>
    <t>交付限度額
算定基礎額
(C)=(A)×(B)</t>
  </si>
  <si>
    <t>備　考</t>
  </si>
  <si>
    <t>事業名(1)</t>
  </si>
  <si>
    <t>事業名(2)</t>
  </si>
  <si>
    <t>区分(１)</t>
  </si>
  <si>
    <t>区分(２)</t>
  </si>
  <si>
    <t>屋我地漁港海岸</t>
  </si>
  <si>
    <t>１(4)</t>
  </si>
  <si>
    <t>海岸保全施
設整備事業</t>
  </si>
  <si>
    <t>高潮
対策</t>
  </si>
  <si>
    <t>予算補助</t>
  </si>
  <si>
    <t>漁港海岸</t>
  </si>
  <si>
    <t>小計</t>
  </si>
  <si>
    <t>合計(交付限度額)</t>
  </si>
  <si>
    <t>　うち効果促進事業費</t>
  </si>
  <si>
    <t>(注）　１　交付対象事業の事業名(1)欄には、実施要綱の別紙1の１（１）、１（２）、１（３）、１（４）及び２のいずれかを記入すること。</t>
  </si>
  <si>
    <t>　　　  ２　交付対象事業の事業名(２)欄には、別表の交付対象事業の事業名欄の事業名（（　）部分）を記入すること。</t>
  </si>
  <si>
    <t>　　　  ３　交付対象事業の区分欄(１)には、別表の交付対象事業の区分欄の事項を記入すること。</t>
  </si>
  <si>
    <r>
      <t>　　　  ４　交付対象事業の区分欄(２)には、別表</t>
    </r>
    <r>
      <rPr>
        <sz val="11"/>
        <rFont val="ＭＳ Ｐゴシック"/>
        <family val="3"/>
      </rPr>
      <t>の国費率欄</t>
    </r>
    <r>
      <rPr>
        <sz val="11"/>
        <rFont val="ＭＳ Ｐゴシック"/>
        <family val="3"/>
      </rPr>
      <t>の該当番号等を記入すること。なお、番号等で国費率が特定できない場合は、適宜分かるよう記載すること。</t>
    </r>
  </si>
  <si>
    <t>備　考</t>
  </si>
  <si>
    <t>区　分</t>
  </si>
  <si>
    <t>交付額</t>
  </si>
  <si>
    <t>市町村費</t>
  </si>
  <si>
    <t>本年度</t>
  </si>
  <si>
    <t>交　付</t>
  </si>
  <si>
    <t>決定額</t>
  </si>
  <si>
    <t>区　　分</t>
  </si>
  <si>
    <t>精　算</t>
  </si>
  <si>
    <t>概算払</t>
  </si>
  <si>
    <t>受領額</t>
  </si>
  <si>
    <t>差引交付額</t>
  </si>
  <si>
    <t>（返還）額</t>
  </si>
  <si>
    <t>未　受　領</t>
  </si>
  <si>
    <t>　１　地区別検査調書</t>
  </si>
  <si>
    <t>地区名</t>
  </si>
  <si>
    <t>事業実施主体名</t>
  </si>
  <si>
    <t>実績報告書</t>
  </si>
  <si>
    <t>検査年月日</t>
  </si>
  <si>
    <t>（確認年月日）</t>
  </si>
  <si>
    <t>検査員氏名</t>
  </si>
  <si>
    <t>（確認者氏名）</t>
  </si>
  <si>
    <t>　２　残材料調書</t>
  </si>
  <si>
    <t>別紙９　財産管理台帳</t>
  </si>
  <si>
    <t>事業名</t>
  </si>
  <si>
    <t>地区名</t>
  </si>
  <si>
    <t>事業</t>
  </si>
  <si>
    <t>実施</t>
  </si>
  <si>
    <t>主体</t>
  </si>
  <si>
    <t>名称</t>
  </si>
  <si>
    <t>形状寸法</t>
  </si>
  <si>
    <t>数量</t>
  </si>
  <si>
    <t>単価</t>
  </si>
  <si>
    <t>取得金額</t>
  </si>
  <si>
    <t>検収又は</t>
  </si>
  <si>
    <t>取得年</t>
  </si>
  <si>
    <t>耐用</t>
  </si>
  <si>
    <t>年数</t>
  </si>
  <si>
    <t>処分</t>
  </si>
  <si>
    <t>制限</t>
  </si>
  <si>
    <t>年月日</t>
  </si>
  <si>
    <t>の</t>
  </si>
  <si>
    <t>種別</t>
  </si>
  <si>
    <t>補助金</t>
  </si>
  <si>
    <t>返還額</t>
  </si>
  <si>
    <t>備考</t>
  </si>
  <si>
    <t>処分制限期間</t>
  </si>
  <si>
    <t>処分の状況</t>
  </si>
  <si>
    <t>円</t>
  </si>
  <si>
    <t>月　日</t>
  </si>
  <si>
    <t>農山漁村</t>
  </si>
  <si>
    <t>交付金</t>
  </si>
  <si>
    <t>地域整備</t>
  </si>
  <si>
    <t>屋我地</t>
  </si>
  <si>
    <t>名護市</t>
  </si>
  <si>
    <t>砂留提</t>
  </si>
  <si>
    <t>護　岸</t>
  </si>
  <si>
    <t>突　堤</t>
  </si>
  <si>
    <t>養　浜</t>
  </si>
  <si>
    <t>DL+3.50</t>
  </si>
  <si>
    <t>DL+4.00</t>
  </si>
  <si>
    <t>後浜幅W=23m</t>
  </si>
  <si>
    <t>緩傾斜式石積</t>
  </si>
  <si>
    <t>国費率90%</t>
  </si>
  <si>
    <t>H25完成予定</t>
  </si>
  <si>
    <t>H23完成予定</t>
  </si>
  <si>
    <t>H24完成予定</t>
  </si>
  <si>
    <t>前年度までの
交付済みの総額
（E)</t>
  </si>
  <si>
    <t>本年度執行
事業費</t>
  </si>
  <si>
    <t>単年度度精算
交付額</t>
  </si>
  <si>
    <t>交付決定額</t>
  </si>
  <si>
    <t>次年度以降調整額</t>
  </si>
  <si>
    <t>精算交付額</t>
  </si>
  <si>
    <t>　うち農業農村基盤整備事業</t>
  </si>
  <si>
    <t>　うち森林基盤整備事業</t>
  </si>
  <si>
    <t>　うち水産基盤整備事業</t>
  </si>
  <si>
    <t>　うち海岸保全施設整備事業</t>
  </si>
  <si>
    <t>交付限度額
算定国費率
(B)</t>
  </si>
  <si>
    <t>　　　  ５　法律・予算の区分欄には、国の負担又は補助の割合について個別の法令等に規定がある場合は、「法律補助」と記入し、それ以外は「予算補助」と記入すること。</t>
  </si>
  <si>
    <t xml:space="preserve">        ６　海岸保全施設整備事業については、農地海岸、漁港海岸の別を備考欄に記入すること。</t>
  </si>
  <si>
    <t>（案-2）</t>
  </si>
  <si>
    <t>５</t>
  </si>
  <si>
    <t>収　支　精　算　書</t>
  </si>
  <si>
    <t>別紙６　地区別精算</t>
  </si>
  <si>
    <t>漁港海岸</t>
  </si>
  <si>
    <t>－</t>
  </si>
  <si>
    <t>別添３</t>
  </si>
  <si>
    <t>（</t>
  </si>
  <si>
    <t>）</t>
  </si>
  <si>
    <t>）</t>
  </si>
  <si>
    <t>別添４</t>
  </si>
  <si>
    <t>別添５　　地区別経費の配分表</t>
  </si>
  <si>
    <t>市町村名</t>
  </si>
  <si>
    <t>事業名</t>
  </si>
  <si>
    <t>事業実施期間</t>
  </si>
  <si>
    <t>事業実施主体</t>
  </si>
  <si>
    <t>交付限度額算定国費率
（B）</t>
  </si>
  <si>
    <t>交付限度額算定基礎額
（C）＝（A）×（B）</t>
  </si>
  <si>
    <t>前年度までの事業量</t>
  </si>
  <si>
    <t>前年度までの事業費
（D）</t>
  </si>
  <si>
    <t>前年度までの交付済みの総額
(E)</t>
  </si>
  <si>
    <t>差額
（F）</t>
  </si>
  <si>
    <t>本年度事業量</t>
  </si>
  <si>
    <t>本年度事業費
（G）</t>
  </si>
  <si>
    <t>単年度交付限度額算定基礎額
（H）＝（G）×（B）</t>
  </si>
  <si>
    <t>本年度交付限度額算定基礎額
（I）＝（H）-（F）</t>
  </si>
  <si>
    <t>精算交付額
（J）</t>
  </si>
  <si>
    <t>本年度都道府県費</t>
  </si>
  <si>
    <t>本年度市町村費</t>
  </si>
  <si>
    <t>次年度調整額
（K）＝（J）-（I）</t>
  </si>
  <si>
    <t>翌年度以降事業量</t>
  </si>
  <si>
    <t>翌年度以降事業費
（L）＝（A）-
（D）-（G）</t>
  </si>
  <si>
    <t>備考</t>
  </si>
  <si>
    <t>総事業量</t>
  </si>
  <si>
    <t>総事業費
（A）</t>
  </si>
  <si>
    <t>本年度
その他</t>
  </si>
  <si>
    <t>（単位：円）</t>
  </si>
  <si>
    <t>　　　  ２　農山漁村地域自主戦略整備計画の位置付けがある場合及び効果促進事業の実施地区は計画名称を記入すること。</t>
  </si>
  <si>
    <t>別添６</t>
  </si>
  <si>
    <t>別添７</t>
  </si>
  <si>
    <t>財産管理台帳</t>
  </si>
  <si>
    <t>地区名</t>
  </si>
  <si>
    <t>形状寸法</t>
  </si>
  <si>
    <t>単価</t>
  </si>
  <si>
    <t>取得金額</t>
  </si>
  <si>
    <t>検収又は
取得年月日</t>
  </si>
  <si>
    <t>処分制限期間</t>
  </si>
  <si>
    <t>処分状況</t>
  </si>
  <si>
    <t>耐用</t>
  </si>
  <si>
    <t>年数</t>
  </si>
  <si>
    <t>処分の</t>
  </si>
  <si>
    <t>年月日</t>
  </si>
  <si>
    <t>種別</t>
  </si>
  <si>
    <t>補助金</t>
  </si>
  <si>
    <t>返還額</t>
  </si>
  <si>
    <t>実施実施主体</t>
  </si>
  <si>
    <t>円</t>
  </si>
  <si>
    <t>（注）</t>
  </si>
  <si>
    <t>２　　備考欄には、当該事業に係る国費率等を記載すること。</t>
  </si>
  <si>
    <t>(注）　１　総事業費欄等の額の欄には、交付申請額を上段（　）書き、精算額を下段に記入すること。</t>
  </si>
  <si>
    <t>提出年月日</t>
  </si>
  <si>
    <t>形状寸法</t>
  </si>
  <si>
    <t>数量</t>
  </si>
  <si>
    <t>検収又は</t>
  </si>
  <si>
    <t>取得年月日</t>
  </si>
  <si>
    <t>備考</t>
  </si>
  <si>
    <t>県補助金精算</t>
  </si>
  <si>
    <t>国費</t>
  </si>
  <si>
    <t>県費</t>
  </si>
  <si>
    <t>翌年度以降交付限度額算定基礎額
（M）＝（C）-（E）-（I）-（K）</t>
  </si>
  <si>
    <t>漁村地域整備交付金</t>
  </si>
  <si>
    <t>7.5/10</t>
  </si>
  <si>
    <t>－</t>
  </si>
  <si>
    <t>本工事費</t>
  </si>
  <si>
    <t>一式</t>
  </si>
  <si>
    <t>設計</t>
  </si>
  <si>
    <t>別紙</t>
  </si>
  <si>
    <t>　工事費実績内訳表</t>
  </si>
  <si>
    <t>○○漁港</t>
  </si>
  <si>
    <t>工事費</t>
  </si>
  <si>
    <t>（注）予算額を上段（　）書き、現年度執行額を中段、繰越額を下段に記入すること。</t>
  </si>
  <si>
    <t>工種欄、計画欄の数量及び金額は、最終承認のあったものを記載する。</t>
  </si>
  <si>
    <t xml:space="preserve">契約年月日欄には当初契約年月日を記載し、契約工期欄には最終契約工期を記載する。
</t>
  </si>
  <si>
    <t>前年度繰越予算と現年度予算を併せて発注している場合は、合計の契約額を備考欄に記載する。</t>
  </si>
  <si>
    <t>記入要領</t>
  </si>
  <si>
    <t>国費内訳欄には、現年度分と繰越額を確認して各々記載する。既受領額欄及び精算額欄には、事業費全額執行の場合は、交付決定額の全額を記載す　る。不用額がある場合は、精算額欄に既受領額と同額を記載する（返還額が０となるようにする）</t>
  </si>
  <si>
    <t>工種欄には、現年度分と繰越分を分けて記載する。工種は認可設計書と一致させること。また各金額が事業費と突合するよう確認すること。</t>
  </si>
  <si>
    <t xml:space="preserve">　沖 縄 県 知 事　殿　                                                   </t>
  </si>
  <si>
    <t>実 　績 　報　 告　 書</t>
  </si>
  <si>
    <t>事業の完了年月日　　令和　　年　　月　　日</t>
  </si>
  <si>
    <t>事業の目的　　</t>
  </si>
  <si>
    <t>○○地区</t>
  </si>
  <si>
    <t>　　・予算額は、最終交付決定額をそれぞれ記載する。</t>
  </si>
  <si>
    <t>・本年度交付決定額欄には、最終交付決定額を記載する。</t>
  </si>
  <si>
    <t>・本年度精算事業費欄には、最終実績額事業費を記載する。</t>
  </si>
  <si>
    <t>・精算交付額欄には、最終実績事業費に対応する補助金額を記載する。</t>
  </si>
  <si>
    <t>・概算払受領額欄には、事業完了までに県から概算払いを受けた額を記　載する。</t>
  </si>
  <si>
    <t>・差引交付額未受領額（返還額）欄には、精算交付額から概算払受領額　を差引いた額を記載する。</t>
  </si>
  <si>
    <t>　　　　（単位：円）　　　　</t>
  </si>
  <si>
    <t>記載ヶ所</t>
  </si>
  <si>
    <t>印刷ヶ所</t>
  </si>
  <si>
    <t>地　区　名
(契　約　名）</t>
  </si>
  <si>
    <t>処分の制限</t>
  </si>
  <si>
    <t>１　　数年にわたって施行する施設については、完成した年度で記載するものとし、備考欄には施行期間を記載すること。</t>
  </si>
  <si>
    <t>別紙 1</t>
  </si>
  <si>
    <t>工　事　実　績　内　訳　表</t>
  </si>
  <si>
    <t>漁港名又は地区名</t>
  </si>
  <si>
    <t>費目</t>
  </si>
  <si>
    <t>工　　種</t>
  </si>
  <si>
    <t>計　　　　画</t>
  </si>
  <si>
    <t>計　　　　画</t>
  </si>
  <si>
    <t>実　　　　績</t>
  </si>
  <si>
    <t>契　約</t>
  </si>
  <si>
    <t>契約工期</t>
  </si>
  <si>
    <t>工事完了</t>
  </si>
  <si>
    <t>検    査</t>
  </si>
  <si>
    <t>検査員</t>
  </si>
  <si>
    <t>備考</t>
  </si>
  <si>
    <t>数量</t>
  </si>
  <si>
    <t>金額</t>
  </si>
  <si>
    <t>年月日</t>
  </si>
  <si>
    <t>職氏名</t>
  </si>
  <si>
    <t>○○</t>
  </si>
  <si>
    <t>地域水産物供給基盤整備事業</t>
  </si>
  <si>
    <t>契　約</t>
  </si>
  <si>
    <t>検    査</t>
  </si>
  <si>
    <t>検査員</t>
  </si>
  <si>
    <t>職氏名</t>
  </si>
  <si>
    <t>800円は単費</t>
  </si>
  <si>
    <t>L＝70ｍ</t>
  </si>
  <si>
    <t>L＝70m</t>
  </si>
  <si>
    <t>-2.5m物揚場</t>
  </si>
  <si>
    <t>L＝55m</t>
  </si>
  <si>
    <t>○○課</t>
  </si>
  <si>
    <t>R2.3.15～R2.8.15</t>
  </si>
  <si>
    <t>　課長　○○○○</t>
  </si>
  <si>
    <t>第1回変更 R2.7.20</t>
  </si>
  <si>
    <t>R1.5.3～R2.3.31</t>
  </si>
  <si>
    <t>　主査　○○○○</t>
  </si>
  <si>
    <t>工事監督</t>
  </si>
  <si>
    <t>C</t>
  </si>
  <si>
    <t>第１回変更 R2.1.15</t>
  </si>
  <si>
    <r>
      <rPr>
        <b/>
        <sz val="11"/>
        <rFont val="ＭＳ Ｐ明朝"/>
        <family val="1"/>
      </rPr>
      <t>Ａ</t>
    </r>
    <r>
      <rPr>
        <sz val="11"/>
        <rFont val="ＭＳ Ｐ明朝"/>
        <family val="1"/>
      </rPr>
      <t>の計</t>
    </r>
  </si>
  <si>
    <t>R1.7.15～R2.6.15</t>
  </si>
  <si>
    <t>第2回変更 R2.3.15</t>
  </si>
  <si>
    <r>
      <rPr>
        <b/>
        <sz val="11"/>
        <rFont val="ＭＳ Ｐ明朝"/>
        <family val="1"/>
      </rPr>
      <t>Ｂ</t>
    </r>
    <r>
      <rPr>
        <sz val="11"/>
        <rFont val="ＭＳ Ｐ明朝"/>
        <family val="1"/>
      </rPr>
      <t>の計</t>
    </r>
  </si>
  <si>
    <t>R1.7.3～R2.3.31</t>
  </si>
  <si>
    <t>第１回変更 R1.12.10</t>
  </si>
  <si>
    <r>
      <rPr>
        <b/>
        <sz val="11"/>
        <rFont val="ＭＳ Ｐ明朝"/>
        <family val="1"/>
      </rPr>
      <t>C</t>
    </r>
    <r>
      <rPr>
        <sz val="11"/>
        <rFont val="ＭＳ Ｐ明朝"/>
        <family val="1"/>
      </rPr>
      <t xml:space="preserve"> 　その１</t>
    </r>
  </si>
  <si>
    <t>R21.5.20～R1.10.30</t>
  </si>
  <si>
    <t>第１回変更 R1.10.5</t>
  </si>
  <si>
    <r>
      <rPr>
        <b/>
        <sz val="11"/>
        <rFont val="ＭＳ Ｐ明朝"/>
        <family val="1"/>
      </rPr>
      <t>C</t>
    </r>
    <r>
      <rPr>
        <sz val="11"/>
        <rFont val="ＭＳ Ｐ明朝"/>
        <family val="1"/>
      </rPr>
      <t xml:space="preserve">  その２</t>
    </r>
  </si>
  <si>
    <r>
      <rPr>
        <b/>
        <sz val="11"/>
        <rFont val="ＭＳ Ｐ明朝"/>
        <family val="1"/>
      </rPr>
      <t>C</t>
    </r>
    <r>
      <rPr>
        <sz val="11"/>
        <rFont val="ＭＳ Ｐ明朝"/>
        <family val="1"/>
      </rPr>
      <t xml:space="preserve">  その２</t>
    </r>
  </si>
  <si>
    <t>R2.11.1～R2.3.30</t>
  </si>
  <si>
    <t>R1.7.3～R2.3.31</t>
  </si>
  <si>
    <t>R2.11.1～R2.3.30</t>
  </si>
  <si>
    <t xml:space="preserve">実績欄の金額は、事業実績総括表と突合するよう確認する。
</t>
  </si>
  <si>
    <t>備考欄には、契約に変更があった場合の変更契約年月日を記載する。</t>
  </si>
  <si>
    <t>複数の工種を１件の契約で実施した場合は、表の下段で集計し、契約年月日以下を記載する。</t>
  </si>
  <si>
    <t>市町村単費がある場合は、備考欄に記載する。</t>
  </si>
  <si>
    <t>事 業 実 績 総 括 表</t>
  </si>
  <si>
    <t>○○地区　○○○○○○事業</t>
  </si>
  <si>
    <t>　工　　　　　事　　　　　費　　　　内　　　　　訳</t>
  </si>
  <si>
    <t>　　　　　　国　　　費　　　内　　　訳</t>
  </si>
  <si>
    <t>又は</t>
  </si>
  <si>
    <t>工種</t>
  </si>
  <si>
    <t>事業費</t>
  </si>
  <si>
    <t>工事費</t>
  </si>
  <si>
    <t>附帯
工事費</t>
  </si>
  <si>
    <t>用地及び</t>
  </si>
  <si>
    <t>船舶及び</t>
  </si>
  <si>
    <t>補助率</t>
  </si>
  <si>
    <t>交付決定額</t>
  </si>
  <si>
    <t>既受領額</t>
  </si>
  <si>
    <t>不用額</t>
  </si>
  <si>
    <t>精算額</t>
  </si>
  <si>
    <t>返還額</t>
  </si>
  <si>
    <t>補償費</t>
  </si>
  <si>
    <t>機械器具費</t>
  </si>
  <si>
    <t>営繕費</t>
  </si>
  <si>
    <t>Ａ</t>
  </si>
  <si>
    <t>Ｂ</t>
  </si>
  <si>
    <t>Ａ－Ｂ</t>
  </si>
  <si>
    <t>Ｃ</t>
  </si>
  <si>
    <t>Ｂ－Ｃ</t>
  </si>
  <si>
    <t>令和○年度</t>
  </si>
  <si>
    <t>施工分</t>
  </si>
  <si>
    <t>　事 業 実 績 総 括 表</t>
  </si>
  <si>
    <t>○ ○ 地 区　　地 域 水 産 物 供 給 基 盤 整 備 事 業　</t>
  </si>
  <si>
    <t>本工事費</t>
  </si>
  <si>
    <t>附帯工事費</t>
  </si>
  <si>
    <t>○○</t>
  </si>
  <si>
    <t>令和元年度</t>
  </si>
  <si>
    <t>施行分</t>
  </si>
  <si>
    <t>7.5/10</t>
  </si>
  <si>
    <t>令和2年度</t>
  </si>
  <si>
    <t>7.5/10</t>
  </si>
  <si>
    <t>年度終了報告において、年度内で未申請分がある場合は、工種欄にH○年度施行分（未申請）の欄を設け、総事業費を内示額に一致させること。（実　績報告においては未申請分の記入必要なし）</t>
  </si>
  <si>
    <t>-2.5m岸壁</t>
  </si>
  <si>
    <t>L＝35m</t>
  </si>
  <si>
    <t>L＝20m</t>
  </si>
  <si>
    <t>第　　　　　号</t>
  </si>
  <si>
    <t>令和　年　月　日</t>
  </si>
  <si>
    <t>補助事業者　名　</t>
  </si>
  <si>
    <t>第８-２号様式（第11条関係）</t>
  </si>
  <si>
    <t>（　　　　）</t>
  </si>
  <si>
    <t>添付書類（各事業費の根拠となる支払経費ごとの内訳を記載した資料帳場の写し</t>
  </si>
  <si>
    <t>　　　　　又は交付金調書の写しのいずれか）</t>
  </si>
  <si>
    <t>収支精算書（別添３及び別添４のとおり）</t>
  </si>
  <si>
    <t>事業の成果（別添５から別添７までのとおり）</t>
  </si>
  <si>
    <t>令和　年度○○○漁港（又は地区）○○○○○○事業を下記のとおり実施したので、</t>
  </si>
  <si>
    <t>　沖縄県漁港漁場関係事業補助金交付要綱第11条第１項の規定に基づき報告します。</t>
  </si>
  <si>
    <t>うち効果促進事業費</t>
  </si>
  <si>
    <t>測量</t>
  </si>
  <si>
    <t>設計費</t>
  </si>
  <si>
    <t>測量</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</si>
</sst>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_ "/>
    <numFmt numFmtId="179" formatCode="#,##0;&quot;△ &quot;#,##0"/>
    <numFmt numFmtId="180" formatCode="#,##0_ "/>
    <numFmt numFmtId="181" formatCode="#,##0_);[Red]\(#,##0\)"/>
    <numFmt numFmtId="182" formatCode="0.0%"/>
    <numFmt numFmtId="183" formatCode="&quot;L=&quot;#,##0&quot;m&quot;"/>
    <numFmt numFmtId="184" formatCode="&quot;L=&quot;#,##0&quot;ｍ&quot;"/>
    <numFmt numFmtId="185" formatCode="\(###,###,###\)"/>
    <numFmt numFmtId="186" formatCode="\(#,#00\)"/>
    <numFmt numFmtId="187" formatCode="#,##0.000_);[Red]\(#,##0.000\)"/>
    <numFmt numFmtId="188" formatCode="#,##0;\-#,##0;&quot;-&quot;"/>
    <numFmt numFmtId="189" formatCode="&quot;第&quot;&quot;¥&quot;\!\ &quot;¥&quot;\!\ ?&quot; 号表&quot;"/>
    <numFmt numFmtId="190" formatCode="&quot;第&quot;&quot;¥&quot;\!\ ?&quot;号単価表&quot;"/>
    <numFmt numFmtId="191" formatCode="#,##0\-;&quot;▲&quot;#,##0\-"/>
    <numFmt numFmtId="192" formatCode="&quot;¥&quot;#,##0\-;&quot;¥&quot;&quot;▲&quot;#,##0\-"/>
    <numFmt numFmtId="193" formatCode="#&quot;年&quot;"/>
    <numFmt numFmtId="194" formatCode="&quot;～&quot;[$-411]ge\.m\.d"/>
    <numFmt numFmtId="195" formatCode="[$-411]ge\.m\.d&quot;～&quot;"/>
    <numFmt numFmtId="196" formatCode="#\ ?/10"/>
  </numFmts>
  <fonts count="92">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2"/>
      <name val="ＭＳ 明朝"/>
      <family val="1"/>
    </font>
    <font>
      <sz val="9"/>
      <name val="ＭＳ 明朝"/>
      <family val="1"/>
    </font>
    <font>
      <sz val="10"/>
      <name val="ＭＳ 明朝"/>
      <family val="1"/>
    </font>
    <font>
      <sz val="16"/>
      <name val="ＭＳ 明朝"/>
      <family val="1"/>
    </font>
    <font>
      <sz val="14"/>
      <name val="ＭＳ 明朝"/>
      <family val="1"/>
    </font>
    <font>
      <sz val="9"/>
      <color indexed="8"/>
      <name val="ＭＳ Ｐゴシック"/>
      <family val="3"/>
    </font>
    <font>
      <sz val="9"/>
      <name val="ＭＳ Ｐゴシック"/>
      <family val="3"/>
    </font>
    <font>
      <sz val="8"/>
      <name val="ＭＳ Ｐゴシック"/>
      <family val="3"/>
    </font>
    <font>
      <sz val="16"/>
      <color indexed="9"/>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Tms Rmn"/>
      <family val="1"/>
    </font>
    <font>
      <sz val="10"/>
      <name val="Geneva"/>
      <family val="2"/>
    </font>
    <font>
      <sz val="11"/>
      <name val="明朝"/>
      <family val="1"/>
    </font>
    <font>
      <sz val="8"/>
      <name val="Arial"/>
      <family val="2"/>
    </font>
    <font>
      <b/>
      <sz val="12"/>
      <color indexed="9"/>
      <name val="Tms Rmn"/>
      <family val="1"/>
    </font>
    <font>
      <sz val="10"/>
      <name val="MS Sans Serif"/>
      <family val="2"/>
    </font>
    <font>
      <sz val="9"/>
      <name val="明朝"/>
      <family val="1"/>
    </font>
    <font>
      <sz val="12"/>
      <name val="ＭＳ Ｐゴシック"/>
      <family val="3"/>
    </font>
    <font>
      <sz val="10"/>
      <name val="明朝"/>
      <family val="1"/>
    </font>
    <font>
      <sz val="10.5"/>
      <name val="ＭＳ Ｐゴシック"/>
      <family val="3"/>
    </font>
    <font>
      <sz val="11"/>
      <name val="ＭＳ Ｐ明朝"/>
      <family val="1"/>
    </font>
    <font>
      <sz val="8"/>
      <name val="ＭＳ Ｐ明朝"/>
      <family val="1"/>
    </font>
    <font>
      <sz val="9"/>
      <name val="ＭＳ Ｐ明朝"/>
      <family val="1"/>
    </font>
    <font>
      <sz val="13"/>
      <name val="ＭＳ 明朝"/>
      <family val="1"/>
    </font>
    <font>
      <sz val="9"/>
      <color indexed="8"/>
      <name val="ＭＳ Ｐ明朝"/>
      <family val="1"/>
    </font>
    <font>
      <sz val="10"/>
      <name val="ＭＳ Ｐ明朝"/>
      <family val="1"/>
    </font>
    <font>
      <sz val="12"/>
      <name val="ＭＳ Ｐ明朝"/>
      <family val="1"/>
    </font>
    <font>
      <sz val="10.5"/>
      <name val="ＭＳ Ｐ明朝"/>
      <family val="1"/>
    </font>
    <font>
      <sz val="16"/>
      <name val="ＭＳ Ｐ明朝"/>
      <family val="1"/>
    </font>
    <font>
      <b/>
      <sz val="11"/>
      <name val="ＭＳ Ｐ明朝"/>
      <family val="1"/>
    </font>
    <font>
      <sz val="6"/>
      <name val="ＭＳ Ｐ明朝"/>
      <family val="1"/>
    </font>
    <font>
      <b/>
      <sz val="16"/>
      <name val="ＭＳ Ｐ明朝"/>
      <family val="1"/>
    </font>
    <font>
      <u val="single"/>
      <sz val="14"/>
      <name val="ＭＳ 明朝"/>
      <family val="1"/>
    </font>
    <font>
      <sz val="7"/>
      <name val="ＭＳ 明朝"/>
      <family val="1"/>
    </font>
    <font>
      <b/>
      <sz val="9"/>
      <name val="MS P ゴシック"/>
      <family val="3"/>
    </font>
    <font>
      <b/>
      <sz val="9"/>
      <name val="ＭＳ Ｐゴシック"/>
      <family val="3"/>
    </font>
    <font>
      <sz val="14"/>
      <name val="ＭＳ Ｐ明朝"/>
      <family val="1"/>
    </font>
    <font>
      <u val="single"/>
      <sz val="14"/>
      <name val="ＭＳ Ｐ明朝"/>
      <family val="1"/>
    </font>
    <font>
      <b/>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明朝"/>
      <family val="1"/>
    </font>
    <font>
      <b/>
      <sz val="16"/>
      <color indexed="10"/>
      <name val="ＭＳ Ｐゴシック"/>
      <family val="3"/>
    </font>
    <font>
      <b/>
      <sz val="12"/>
      <color indexed="10"/>
      <name val="ＭＳ Ｐゴシック"/>
      <family val="3"/>
    </font>
    <font>
      <sz val="11"/>
      <color indexed="8"/>
      <name val="ＭＳ Ｐ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明朝"/>
      <family val="1"/>
    </font>
    <font>
      <b/>
      <sz val="16"/>
      <color rgb="FFFF0000"/>
      <name val="ＭＳ Ｐゴシック"/>
      <family val="3"/>
    </font>
    <font>
      <b/>
      <sz val="12"/>
      <color rgb="FFFF0000"/>
      <name val="ＭＳ Ｐゴシック"/>
      <family val="3"/>
    </font>
    <font>
      <sz val="11"/>
      <color theme="1"/>
      <name val="ＭＳ Ｐ明朝"/>
      <family val="1"/>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color indexed="63"/>
      </left>
      <right>
        <color indexed="63"/>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top/>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diagonalDown="1">
      <left style="thin"/>
      <right style="thin"/>
      <top style="thin"/>
      <bottom style="thin"/>
      <diagonal style="thin"/>
    </border>
    <border>
      <left/>
      <right style="thin"/>
      <top/>
      <bottom/>
    </border>
    <border>
      <left/>
      <right/>
      <top/>
      <bottom style="thin"/>
    </border>
    <border>
      <left/>
      <right style="thin"/>
      <top/>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style="thin"/>
      <top/>
      <bottom style="dotted"/>
    </border>
    <border>
      <left style="thin"/>
      <right/>
      <top/>
      <bottom style="dotted"/>
    </border>
    <border>
      <left/>
      <right style="thin"/>
      <top/>
      <bottom style="dotted"/>
    </border>
    <border>
      <left/>
      <right/>
      <top/>
      <bottom style="dotted"/>
    </border>
    <border>
      <left style="thin"/>
      <right style="thin"/>
      <top style="hair"/>
      <bottom/>
    </border>
    <border>
      <left/>
      <right/>
      <top style="hair"/>
      <bottom/>
    </border>
    <border>
      <left style="thin"/>
      <right/>
      <top style="hair"/>
      <bottom/>
    </border>
    <border>
      <left style="thin"/>
      <right style="thin"/>
      <top/>
      <bottom style="hair"/>
    </border>
    <border>
      <left/>
      <right/>
      <top/>
      <bottom style="hair"/>
    </border>
    <border>
      <left style="thin"/>
      <right/>
      <top/>
      <bottom style="hair"/>
    </border>
    <border diagonalUp="1">
      <left style="thin"/>
      <right style="thin"/>
      <top style="thin"/>
      <bottom style="thin"/>
      <diagonal style="thin"/>
    </border>
    <border diagonalUp="1">
      <left/>
      <right/>
      <top style="thin"/>
      <bottom style="thin"/>
      <diagonal style="thin"/>
    </border>
    <border>
      <left/>
      <right style="hair"/>
      <top style="thin"/>
      <bottom/>
    </border>
    <border>
      <left/>
      <right style="hair"/>
      <top/>
      <bottom/>
    </border>
    <border>
      <left style="thin"/>
      <right style="thin"/>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style="thin"/>
      <right style="medium"/>
      <top>
        <color indexed="63"/>
      </top>
      <bottom style="thin"/>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diagonalUp="1">
      <left style="thin"/>
      <right style="thin"/>
      <top style="thin"/>
      <bottom/>
      <diagonal style="thin"/>
    </border>
    <border diagonalUp="1">
      <left style="thin"/>
      <right style="thin"/>
      <top/>
      <bottom style="thin"/>
      <diagonal style="thin"/>
    </border>
    <border>
      <left style="thin"/>
      <right style="medium"/>
      <top style="medium"/>
      <bottom>
        <color indexed="63"/>
      </bottom>
    </border>
    <border diagonalUp="1">
      <left/>
      <right/>
      <top/>
      <bottom style="thin"/>
      <diagonal style="thin"/>
    </border>
  </borders>
  <cellStyleXfs count="9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21" fillId="0" borderId="0" applyNumberFormat="0" applyFill="0" applyBorder="0" applyAlignment="0" applyProtection="0"/>
    <xf numFmtId="188" fontId="14" fillId="0" borderId="0" applyFill="0" applyBorder="0" applyAlignment="0">
      <protection/>
    </xf>
    <xf numFmtId="38" fontId="22" fillId="0" borderId="0" applyFont="0" applyFill="0" applyBorder="0" applyAlignment="0" applyProtection="0"/>
    <xf numFmtId="40" fontId="22" fillId="0" borderId="0" applyFont="0" applyFill="0" applyBorder="0" applyAlignment="0" applyProtection="0"/>
    <xf numFmtId="189" fontId="23" fillId="0" borderId="0" applyFont="0" applyFill="0" applyBorder="0" applyAlignment="0" applyProtection="0"/>
    <xf numFmtId="190" fontId="23" fillId="0" borderId="0" applyFont="0" applyFill="0" applyBorder="0" applyAlignment="0" applyProtection="0"/>
    <xf numFmtId="0" fontId="15" fillId="0" borderId="0">
      <alignment horizontal="left"/>
      <protection/>
    </xf>
    <xf numFmtId="38" fontId="24" fillId="19" borderId="0" applyNumberFormat="0" applyBorder="0" applyAlignment="0" applyProtection="0"/>
    <xf numFmtId="0" fontId="25" fillId="20" borderId="0">
      <alignment/>
      <protection/>
    </xf>
    <xf numFmtId="0" fontId="16" fillId="0" borderId="1" applyNumberFormat="0" applyAlignment="0" applyProtection="0"/>
    <xf numFmtId="0" fontId="16" fillId="0" borderId="2">
      <alignment horizontal="left" vertical="center"/>
      <protection/>
    </xf>
    <xf numFmtId="10" fontId="24" fillId="21" borderId="3" applyNumberFormat="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3" fillId="0" borderId="0">
      <alignment/>
      <protection/>
    </xf>
    <xf numFmtId="0" fontId="17" fillId="0" borderId="0">
      <alignment/>
      <protection/>
    </xf>
    <xf numFmtId="10" fontId="17" fillId="0" borderId="0" applyFont="0" applyFill="0" applyBorder="0" applyAlignment="0" applyProtection="0"/>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horizontal="center"/>
      <protection/>
    </xf>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2" fillId="0" borderId="0" applyNumberFormat="0" applyFill="0" applyBorder="0" applyAlignment="0" applyProtection="0"/>
    <xf numFmtId="0" fontId="73" fillId="28" borderId="4" applyNumberFormat="0" applyAlignment="0" applyProtection="0"/>
    <xf numFmtId="0" fontId="74" fillId="29" borderId="0" applyNumberFormat="0" applyBorder="0" applyAlignment="0" applyProtection="0"/>
    <xf numFmtId="9" fontId="0" fillId="0" borderId="0" applyFont="0" applyFill="0" applyBorder="0" applyAlignment="0" applyProtection="0"/>
    <xf numFmtId="0" fontId="27" fillId="0" borderId="0" applyFill="0" applyBorder="0">
      <alignment vertical="center"/>
      <protection/>
    </xf>
    <xf numFmtId="0" fontId="0" fillId="30" borderId="5" applyNumberFormat="0" applyFont="0" applyAlignment="0" applyProtection="0"/>
    <xf numFmtId="0" fontId="75" fillId="0" borderId="6" applyNumberFormat="0" applyFill="0" applyAlignment="0" applyProtection="0"/>
    <xf numFmtId="0" fontId="76" fillId="31" borderId="0" applyNumberFormat="0" applyBorder="0" applyAlignment="0" applyProtection="0"/>
    <xf numFmtId="0" fontId="77" fillId="32" borderId="7"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38" fontId="0" fillId="0" borderId="0" applyFont="0" applyFill="0" applyBorder="0" applyAlignment="0" applyProtection="0"/>
    <xf numFmtId="0" fontId="79" fillId="0" borderId="8" applyNumberFormat="0" applyFill="0" applyAlignment="0" applyProtection="0"/>
    <xf numFmtId="0" fontId="80" fillId="0" borderId="9" applyNumberFormat="0" applyFill="0" applyAlignment="0" applyProtection="0"/>
    <xf numFmtId="0" fontId="81" fillId="0" borderId="10" applyNumberFormat="0" applyFill="0" applyAlignment="0" applyProtection="0"/>
    <xf numFmtId="0" fontId="81" fillId="0" borderId="0" applyNumberFormat="0" applyFill="0" applyBorder="0" applyAlignment="0" applyProtection="0"/>
    <xf numFmtId="191" fontId="29" fillId="0" borderId="11">
      <alignment/>
      <protection locked="0"/>
    </xf>
    <xf numFmtId="191" fontId="29" fillId="0" borderId="11">
      <alignment/>
      <protection locked="0"/>
    </xf>
    <xf numFmtId="192" fontId="29" fillId="0" borderId="11">
      <alignment/>
      <protection locked="0"/>
    </xf>
    <xf numFmtId="0" fontId="82" fillId="0" borderId="12" applyNumberFormat="0" applyFill="0" applyAlignment="0" applyProtection="0"/>
    <xf numFmtId="0" fontId="83" fillId="32" borderId="13"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3" borderId="7"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9" fillId="0" borderId="0">
      <alignment/>
      <protection/>
    </xf>
    <xf numFmtId="0" fontId="86" fillId="34" borderId="0" applyNumberFormat="0" applyBorder="0" applyAlignment="0" applyProtection="0"/>
  </cellStyleXfs>
  <cellXfs count="1266">
    <xf numFmtId="0" fontId="0" fillId="0" borderId="0" xfId="0"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xf>
    <xf numFmtId="3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38" fontId="4" fillId="0" borderId="3" xfId="72" applyFont="1" applyFill="1" applyBorder="1" applyAlignment="1">
      <alignment vertical="center"/>
    </xf>
    <xf numFmtId="38" fontId="4" fillId="0" borderId="0" xfId="72" applyFont="1" applyFill="1" applyAlignment="1">
      <alignment vertical="center"/>
    </xf>
    <xf numFmtId="0" fontId="4" fillId="0" borderId="3" xfId="0" applyFont="1" applyFill="1" applyBorder="1" applyAlignment="1" quotePrefix="1">
      <alignment horizontal="center" vertical="center"/>
    </xf>
    <xf numFmtId="0" fontId="4" fillId="0" borderId="0" xfId="0" applyFont="1" applyFill="1" applyAlignment="1">
      <alignment/>
    </xf>
    <xf numFmtId="0" fontId="4" fillId="0" borderId="3" xfId="0" applyFont="1" applyFill="1" applyBorder="1" applyAlignment="1">
      <alignment/>
    </xf>
    <xf numFmtId="0" fontId="4" fillId="0" borderId="3" xfId="0" applyFont="1" applyFill="1" applyBorder="1" applyAlignment="1">
      <alignment wrapText="1"/>
    </xf>
    <xf numFmtId="38" fontId="4" fillId="0" borderId="0" xfId="72" applyFont="1" applyFill="1" applyAlignment="1">
      <alignment/>
    </xf>
    <xf numFmtId="38" fontId="4" fillId="0" borderId="3" xfId="0" applyNumberFormat="1" applyFont="1" applyFill="1" applyBorder="1" applyAlignment="1">
      <alignment vertical="center" shrinkToFit="1"/>
    </xf>
    <xf numFmtId="38" fontId="4" fillId="0" borderId="3" xfId="72" applyFont="1" applyFill="1" applyBorder="1" applyAlignment="1">
      <alignment vertical="center" shrinkToFit="1"/>
    </xf>
    <xf numFmtId="0" fontId="4" fillId="0" borderId="3" xfId="0" applyFont="1" applyFill="1" applyBorder="1" applyAlignment="1">
      <alignment vertical="center" shrinkToFit="1"/>
    </xf>
    <xf numFmtId="0" fontId="4" fillId="0" borderId="3" xfId="0" applyFont="1" applyFill="1" applyBorder="1" applyAlignment="1" quotePrefix="1">
      <alignment horizontal="center" vertical="center" shrinkToFit="1"/>
    </xf>
    <xf numFmtId="38" fontId="4" fillId="0" borderId="3" xfId="0" applyNumberFormat="1" applyFont="1" applyFill="1" applyBorder="1" applyAlignment="1">
      <alignment shrinkToFit="1"/>
    </xf>
    <xf numFmtId="38" fontId="4" fillId="0" borderId="3" xfId="72" applyFont="1" applyFill="1" applyBorder="1" applyAlignment="1">
      <alignment shrinkToFit="1"/>
    </xf>
    <xf numFmtId="0" fontId="4" fillId="0" borderId="3" xfId="0" applyFont="1" applyFill="1" applyBorder="1" applyAlignment="1">
      <alignment shrinkToFit="1"/>
    </xf>
    <xf numFmtId="0" fontId="4" fillId="0" borderId="3" xfId="0" applyFont="1" applyBorder="1" applyAlignment="1">
      <alignment/>
    </xf>
    <xf numFmtId="0" fontId="4" fillId="0" borderId="3" xfId="0" applyFont="1" applyBorder="1" applyAlignment="1" quotePrefix="1">
      <alignment/>
    </xf>
    <xf numFmtId="0" fontId="5" fillId="0" borderId="0" xfId="0" applyFont="1" applyAlignment="1">
      <alignment vertical="center"/>
    </xf>
    <xf numFmtId="0" fontId="5" fillId="0" borderId="0" xfId="0" applyFont="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38" fontId="6" fillId="0" borderId="17" xfId="0" applyNumberFormat="1"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38" fontId="6" fillId="0" borderId="16" xfId="72" applyFont="1" applyBorder="1" applyAlignment="1">
      <alignment vertical="center"/>
    </xf>
    <xf numFmtId="0" fontId="6" fillId="0" borderId="3" xfId="0" applyFont="1" applyBorder="1" applyAlignment="1">
      <alignment vertical="center"/>
    </xf>
    <xf numFmtId="38" fontId="6" fillId="0" borderId="3" xfId="0" applyNumberFormat="1" applyFont="1" applyBorder="1" applyAlignment="1">
      <alignment vertical="center"/>
    </xf>
    <xf numFmtId="38" fontId="6" fillId="0" borderId="3" xfId="72" applyFont="1" applyBorder="1" applyAlignment="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shrinkToFit="1"/>
    </xf>
    <xf numFmtId="0" fontId="6" fillId="0" borderId="3" xfId="0" applyFont="1" applyBorder="1" applyAlignment="1">
      <alignment vertical="center" shrinkToFit="1"/>
    </xf>
    <xf numFmtId="57" fontId="6" fillId="0" borderId="3" xfId="0" applyNumberFormat="1" applyFont="1" applyBorder="1" applyAlignment="1">
      <alignment vertical="center"/>
    </xf>
    <xf numFmtId="0" fontId="6" fillId="0" borderId="19" xfId="0" applyFont="1" applyFill="1" applyBorder="1" applyAlignment="1">
      <alignment horizontal="left" vertical="center" wrapText="1"/>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18" xfId="0" applyFont="1" applyFill="1" applyBorder="1" applyAlignment="1">
      <alignment horizontal="left" vertical="center" wrapText="1"/>
    </xf>
    <xf numFmtId="0" fontId="6" fillId="0" borderId="0"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right" vertical="center"/>
    </xf>
    <xf numFmtId="0" fontId="3" fillId="0" borderId="22" xfId="0" applyFont="1" applyBorder="1" applyAlignment="1">
      <alignment vertical="center" wrapText="1"/>
    </xf>
    <xf numFmtId="0" fontId="3" fillId="0" borderId="22" xfId="0" applyFont="1" applyBorder="1" applyAlignment="1">
      <alignment vertical="center"/>
    </xf>
    <xf numFmtId="176" fontId="3" fillId="0" borderId="22" xfId="0" applyNumberFormat="1" applyFont="1" applyBorder="1" applyAlignment="1">
      <alignment vertical="center"/>
    </xf>
    <xf numFmtId="38" fontId="3" fillId="0" borderId="22" xfId="72" applyFont="1" applyBorder="1" applyAlignment="1">
      <alignment vertical="center"/>
    </xf>
    <xf numFmtId="176" fontId="3" fillId="0" borderId="22" xfId="0" applyNumberFormat="1" applyFont="1" applyBorder="1" applyAlignment="1">
      <alignment vertical="center" shrinkToFit="1"/>
    </xf>
    <xf numFmtId="38" fontId="3" fillId="0" borderId="22" xfId="72" applyFont="1" applyBorder="1" applyAlignment="1">
      <alignment vertical="center" shrinkToFit="1"/>
    </xf>
    <xf numFmtId="0" fontId="6" fillId="0" borderId="23" xfId="0" applyFont="1" applyFill="1" applyBorder="1" applyAlignment="1">
      <alignment horizontal="left" vertical="center" shrinkToFit="1"/>
    </xf>
    <xf numFmtId="0" fontId="6" fillId="0" borderId="3" xfId="0" applyFont="1" applyFill="1" applyBorder="1" applyAlignment="1">
      <alignment/>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xf>
    <xf numFmtId="0" fontId="3" fillId="0" borderId="3" xfId="0" applyFont="1" applyBorder="1" applyAlignment="1">
      <alignment horizontal="center" vertical="center" shrinkToFit="1"/>
    </xf>
    <xf numFmtId="0" fontId="7" fillId="0" borderId="22" xfId="0" applyFont="1" applyBorder="1" applyAlignment="1">
      <alignment vertical="center" wrapText="1"/>
    </xf>
    <xf numFmtId="0" fontId="7" fillId="0" borderId="22" xfId="0" applyFont="1" applyBorder="1" applyAlignment="1">
      <alignment vertical="center" shrinkToFit="1"/>
    </xf>
    <xf numFmtId="0" fontId="6" fillId="0" borderId="3" xfId="0" applyFont="1" applyFill="1" applyBorder="1" applyAlignment="1">
      <alignment vertical="center"/>
    </xf>
    <xf numFmtId="38" fontId="6" fillId="0" borderId="3" xfId="72" applyFont="1" applyFill="1" applyBorder="1" applyAlignment="1">
      <alignment vertical="center"/>
    </xf>
    <xf numFmtId="176" fontId="6" fillId="0" borderId="3" xfId="0" applyNumberFormat="1" applyFont="1" applyFill="1" applyBorder="1" applyAlignment="1">
      <alignment vertical="center" shrinkToFit="1"/>
    </xf>
    <xf numFmtId="0" fontId="6" fillId="0" borderId="3" xfId="0" applyFont="1" applyFill="1" applyBorder="1" applyAlignment="1">
      <alignment vertical="center" shrinkToFit="1"/>
    </xf>
    <xf numFmtId="57" fontId="6" fillId="0" borderId="3" xfId="0" applyNumberFormat="1"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8" fillId="0" borderId="0" xfId="0" applyFont="1" applyAlignment="1">
      <alignment horizontal="center" vertical="center"/>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4" xfId="0" applyFont="1" applyBorder="1" applyAlignment="1">
      <alignment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center" shrinkToFit="1"/>
    </xf>
    <xf numFmtId="176" fontId="3" fillId="0" borderId="22" xfId="0" applyNumberFormat="1" applyFont="1" applyBorder="1" applyAlignment="1">
      <alignment horizontal="center" vertical="center" shrinkToFit="1"/>
    </xf>
    <xf numFmtId="38" fontId="3" fillId="0" borderId="22" xfId="72" applyFont="1" applyBorder="1" applyAlignment="1">
      <alignment horizontal="right" vertical="center"/>
    </xf>
    <xf numFmtId="38" fontId="3" fillId="0" borderId="17" xfId="72" applyFont="1" applyBorder="1" applyAlignment="1">
      <alignment vertical="center"/>
    </xf>
    <xf numFmtId="0" fontId="5" fillId="0" borderId="0" xfId="0" applyFont="1" applyFill="1" applyAlignment="1">
      <alignment vertical="center"/>
    </xf>
    <xf numFmtId="56" fontId="4" fillId="0" borderId="3" xfId="0" applyNumberFormat="1" applyFont="1" applyFill="1" applyBorder="1" applyAlignment="1" quotePrefix="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vertical="center" shrinkToFit="1"/>
    </xf>
    <xf numFmtId="0" fontId="4" fillId="0" borderId="3" xfId="0" applyFont="1" applyBorder="1" applyAlignment="1">
      <alignment wrapText="1"/>
    </xf>
    <xf numFmtId="38" fontId="4" fillId="0" borderId="3" xfId="72" applyFont="1" applyFill="1" applyBorder="1" applyAlignment="1">
      <alignment/>
    </xf>
    <xf numFmtId="182" fontId="4" fillId="0" borderId="3" xfId="65" applyNumberFormat="1" applyFont="1" applyFill="1" applyBorder="1" applyAlignment="1">
      <alignment/>
    </xf>
    <xf numFmtId="0" fontId="4" fillId="0" borderId="24" xfId="0" applyFont="1" applyFill="1" applyBorder="1" applyAlignment="1">
      <alignment vertical="center"/>
    </xf>
    <xf numFmtId="38" fontId="4" fillId="0" borderId="3" xfId="0" applyNumberFormat="1" applyFont="1" applyFill="1" applyBorder="1" applyAlignment="1">
      <alignment/>
    </xf>
    <xf numFmtId="38" fontId="6" fillId="0" borderId="0" xfId="72" applyFont="1" applyFill="1" applyBorder="1" applyAlignment="1">
      <alignment vertical="center" shrinkToFit="1"/>
    </xf>
    <xf numFmtId="181" fontId="6" fillId="0" borderId="0" xfId="0" applyNumberFormat="1" applyFont="1" applyFill="1" applyBorder="1" applyAlignment="1">
      <alignment horizontal="right" vertical="center" shrinkToFit="1"/>
    </xf>
    <xf numFmtId="181" fontId="6" fillId="0" borderId="25" xfId="0" applyNumberFormat="1" applyFont="1" applyFill="1" applyBorder="1" applyAlignment="1">
      <alignment horizontal="right" vertical="center" shrinkToFit="1"/>
    </xf>
    <xf numFmtId="38" fontId="6" fillId="0" borderId="26" xfId="72" applyFont="1" applyFill="1" applyBorder="1" applyAlignment="1">
      <alignment horizontal="right" vertical="center" shrinkToFit="1"/>
    </xf>
    <xf numFmtId="181" fontId="6" fillId="0" borderId="27" xfId="0" applyNumberFormat="1" applyFont="1" applyFill="1" applyBorder="1" applyAlignment="1">
      <alignment vertical="center"/>
    </xf>
    <xf numFmtId="181" fontId="6" fillId="0" borderId="18" xfId="0" applyNumberFormat="1" applyFont="1" applyFill="1" applyBorder="1" applyAlignment="1">
      <alignment vertical="center"/>
    </xf>
    <xf numFmtId="0" fontId="6" fillId="0" borderId="28" xfId="0" applyFont="1" applyFill="1" applyBorder="1" applyAlignment="1">
      <alignment horizontal="left" vertical="center" shrinkToFit="1"/>
    </xf>
    <xf numFmtId="181" fontId="6" fillId="0" borderId="29" xfId="0" applyNumberFormat="1" applyFont="1" applyFill="1" applyBorder="1" applyAlignment="1">
      <alignment horizontal="right" vertical="center" shrinkToFit="1"/>
    </xf>
    <xf numFmtId="0" fontId="6" fillId="0" borderId="0" xfId="0" applyFont="1" applyFill="1" applyAlignment="1">
      <alignment vertical="center"/>
    </xf>
    <xf numFmtId="38" fontId="6" fillId="0" borderId="0" xfId="72" applyFont="1" applyFill="1" applyAlignment="1">
      <alignment vertical="center"/>
    </xf>
    <xf numFmtId="0" fontId="6" fillId="0" borderId="26" xfId="0" applyFont="1" applyFill="1" applyBorder="1" applyAlignment="1">
      <alignment vertical="center"/>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5" xfId="0" applyFont="1" applyFill="1" applyBorder="1" applyAlignment="1">
      <alignment horizontal="right" vertical="center" textRotation="255"/>
    </xf>
    <xf numFmtId="0" fontId="6" fillId="0" borderId="26" xfId="0" applyFont="1" applyFill="1" applyBorder="1" applyAlignment="1">
      <alignment horizontal="center" vertical="center" wrapText="1"/>
    </xf>
    <xf numFmtId="0" fontId="6" fillId="0" borderId="27" xfId="0" applyFont="1" applyFill="1" applyBorder="1" applyAlignment="1">
      <alignment horizontal="right" vertical="center"/>
    </xf>
    <xf numFmtId="0" fontId="6" fillId="0" borderId="18" xfId="0"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7" xfId="0" applyNumberFormat="1" applyFont="1" applyFill="1" applyBorder="1" applyAlignment="1">
      <alignment horizontal="right" vertical="center"/>
    </xf>
    <xf numFmtId="38" fontId="6" fillId="0" borderId="23"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8" fontId="6" fillId="0" borderId="27" xfId="0" applyNumberFormat="1" applyFont="1" applyFill="1" applyBorder="1" applyAlignment="1">
      <alignment horizontal="right" vertical="center"/>
    </xf>
    <xf numFmtId="38" fontId="6" fillId="0" borderId="20" xfId="72" applyFont="1" applyFill="1" applyBorder="1" applyAlignment="1">
      <alignment vertical="center"/>
    </xf>
    <xf numFmtId="38" fontId="6" fillId="0" borderId="19" xfId="72" applyFont="1" applyFill="1" applyBorder="1" applyAlignment="1">
      <alignment vertical="center"/>
    </xf>
    <xf numFmtId="179" fontId="6" fillId="0" borderId="20"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38" fontId="6" fillId="0" borderId="23" xfId="72" applyFont="1" applyFill="1" applyBorder="1" applyAlignment="1">
      <alignment vertical="center"/>
    </xf>
    <xf numFmtId="38" fontId="6" fillId="0" borderId="21" xfId="72" applyFont="1" applyFill="1" applyBorder="1" applyAlignment="1">
      <alignment vertical="center"/>
    </xf>
    <xf numFmtId="38" fontId="6" fillId="0" borderId="0" xfId="72" applyFont="1" applyFill="1" applyBorder="1" applyAlignment="1">
      <alignment vertical="center"/>
    </xf>
    <xf numFmtId="179" fontId="6" fillId="0" borderId="0" xfId="0" applyNumberFormat="1" applyFont="1" applyFill="1" applyBorder="1" applyAlignment="1">
      <alignment horizontal="right" vertical="center"/>
    </xf>
    <xf numFmtId="38" fontId="6" fillId="0" borderId="25" xfId="72" applyFont="1" applyFill="1" applyBorder="1" applyAlignment="1">
      <alignment vertical="center"/>
    </xf>
    <xf numFmtId="38" fontId="6" fillId="0" borderId="18" xfId="72" applyFont="1" applyFill="1" applyBorder="1" applyAlignment="1">
      <alignment horizontal="left" vertical="center" wrapText="1"/>
    </xf>
    <xf numFmtId="38" fontId="6" fillId="0" borderId="26" xfId="72" applyFont="1" applyFill="1" applyBorder="1" applyAlignment="1">
      <alignment vertical="center"/>
    </xf>
    <xf numFmtId="38" fontId="6" fillId="0" borderId="18" xfId="72" applyFont="1" applyFill="1" applyBorder="1" applyAlignment="1">
      <alignment vertical="center"/>
    </xf>
    <xf numFmtId="179" fontId="6" fillId="0" borderId="26" xfId="72" applyNumberFormat="1" applyFont="1" applyFill="1" applyBorder="1" applyAlignment="1">
      <alignment vertical="center"/>
    </xf>
    <xf numFmtId="179" fontId="6" fillId="0" borderId="27" xfId="72" applyNumberFormat="1" applyFont="1" applyFill="1" applyBorder="1" applyAlignment="1">
      <alignment vertical="center"/>
    </xf>
    <xf numFmtId="179" fontId="6" fillId="0" borderId="18" xfId="72" applyNumberFormat="1" applyFont="1" applyFill="1" applyBorder="1" applyAlignment="1">
      <alignment vertical="center"/>
    </xf>
    <xf numFmtId="38" fontId="6" fillId="0" borderId="27" xfId="72" applyFont="1" applyFill="1" applyBorder="1" applyAlignment="1">
      <alignment vertical="center"/>
    </xf>
    <xf numFmtId="0" fontId="6" fillId="0" borderId="19" xfId="0" applyFont="1" applyFill="1" applyBorder="1" applyAlignment="1">
      <alignment horizontal="center" vertical="center" textRotation="255" wrapText="1"/>
    </xf>
    <xf numFmtId="38" fontId="6" fillId="0" borderId="21" xfId="72" applyFont="1" applyFill="1" applyBorder="1" applyAlignment="1">
      <alignment horizontal="left" vertical="center" wrapText="1"/>
    </xf>
    <xf numFmtId="179" fontId="6" fillId="0" borderId="20" xfId="72" applyNumberFormat="1" applyFont="1" applyFill="1" applyBorder="1" applyAlignment="1">
      <alignment vertical="center"/>
    </xf>
    <xf numFmtId="179" fontId="6" fillId="0" borderId="21" xfId="72" applyNumberFormat="1" applyFont="1" applyFill="1" applyBorder="1" applyAlignment="1">
      <alignment vertical="center"/>
    </xf>
    <xf numFmtId="179" fontId="6" fillId="0" borderId="19" xfId="72" applyNumberFormat="1" applyFont="1" applyFill="1" applyBorder="1" applyAlignment="1">
      <alignment vertical="center"/>
    </xf>
    <xf numFmtId="0" fontId="6" fillId="0" borderId="23" xfId="0" applyFont="1" applyFill="1" applyBorder="1" applyAlignment="1">
      <alignment horizontal="center" vertical="center" textRotation="255" wrapText="1"/>
    </xf>
    <xf numFmtId="38" fontId="6" fillId="0" borderId="25" xfId="72" applyFont="1" applyFill="1" applyBorder="1" applyAlignment="1">
      <alignment horizontal="left" vertical="center" wrapText="1"/>
    </xf>
    <xf numFmtId="179" fontId="6" fillId="0" borderId="0" xfId="72" applyNumberFormat="1" applyFont="1" applyFill="1" applyBorder="1" applyAlignment="1">
      <alignment vertical="center"/>
    </xf>
    <xf numFmtId="179" fontId="6" fillId="0" borderId="25" xfId="72" applyNumberFormat="1" applyFont="1" applyFill="1" applyBorder="1" applyAlignment="1">
      <alignment vertical="center"/>
    </xf>
    <xf numFmtId="179" fontId="6" fillId="0" borderId="23" xfId="72" applyNumberFormat="1" applyFont="1" applyFill="1" applyBorder="1" applyAlignment="1">
      <alignment vertical="center"/>
    </xf>
    <xf numFmtId="179" fontId="6" fillId="0" borderId="21" xfId="0" applyNumberFormat="1" applyFont="1" applyFill="1" applyBorder="1" applyAlignment="1">
      <alignment horizontal="right" vertical="center"/>
    </xf>
    <xf numFmtId="179" fontId="6" fillId="0" borderId="19"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179" fontId="6" fillId="0" borderId="0" xfId="0" applyNumberFormat="1" applyFont="1" applyFill="1" applyBorder="1" applyAlignment="1">
      <alignment vertical="center"/>
    </xf>
    <xf numFmtId="179" fontId="6" fillId="0" borderId="25" xfId="0" applyNumberFormat="1" applyFont="1" applyFill="1" applyBorder="1" applyAlignment="1">
      <alignment vertical="center"/>
    </xf>
    <xf numFmtId="179" fontId="6" fillId="0" borderId="23" xfId="0" applyNumberFormat="1" applyFont="1" applyFill="1" applyBorder="1" applyAlignment="1">
      <alignment vertical="center"/>
    </xf>
    <xf numFmtId="0" fontId="6" fillId="0" borderId="30" xfId="0" applyFont="1" applyFill="1" applyBorder="1" applyAlignment="1">
      <alignment vertical="center"/>
    </xf>
    <xf numFmtId="38" fontId="6" fillId="0" borderId="31" xfId="72" applyFont="1" applyFill="1" applyBorder="1" applyAlignment="1">
      <alignment vertical="center" wrapText="1"/>
    </xf>
    <xf numFmtId="38" fontId="6" fillId="0" borderId="31" xfId="72" applyFont="1" applyFill="1" applyBorder="1" applyAlignment="1">
      <alignment vertical="center"/>
    </xf>
    <xf numFmtId="38" fontId="6" fillId="0" borderId="28" xfId="72" applyFont="1" applyFill="1" applyBorder="1" applyAlignment="1">
      <alignment vertical="center"/>
    </xf>
    <xf numFmtId="179" fontId="6" fillId="0" borderId="31" xfId="0" applyNumberFormat="1" applyFont="1" applyFill="1" applyBorder="1" applyAlignment="1">
      <alignment horizontal="right" vertical="center"/>
    </xf>
    <xf numFmtId="179" fontId="6" fillId="0" borderId="29" xfId="0" applyNumberFormat="1" applyFont="1" applyFill="1" applyBorder="1" applyAlignment="1">
      <alignment horizontal="right" vertical="center"/>
    </xf>
    <xf numFmtId="179" fontId="6" fillId="0" borderId="28" xfId="0" applyNumberFormat="1" applyFont="1" applyFill="1" applyBorder="1" applyAlignment="1">
      <alignment horizontal="right" vertical="center"/>
    </xf>
    <xf numFmtId="178" fontId="6" fillId="0" borderId="29" xfId="0" applyNumberFormat="1" applyFont="1" applyFill="1" applyBorder="1" applyAlignment="1">
      <alignment horizontal="right" vertical="center"/>
    </xf>
    <xf numFmtId="0" fontId="6" fillId="0" borderId="28" xfId="0" applyFont="1" applyFill="1" applyBorder="1" applyAlignment="1">
      <alignment vertical="center"/>
    </xf>
    <xf numFmtId="0" fontId="6" fillId="0" borderId="31" xfId="0"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vertical="center"/>
    </xf>
    <xf numFmtId="38" fontId="6" fillId="0" borderId="0" xfId="72" applyFont="1" applyFill="1" applyBorder="1" applyAlignment="1">
      <alignment vertical="center" wrapText="1"/>
    </xf>
    <xf numFmtId="0" fontId="6" fillId="0" borderId="32" xfId="0" applyFont="1" applyFill="1" applyBorder="1" applyAlignment="1">
      <alignment vertical="center"/>
    </xf>
    <xf numFmtId="0" fontId="6" fillId="0" borderId="23" xfId="0" applyFont="1" applyFill="1" applyBorder="1" applyAlignment="1">
      <alignment horizontal="left" vertical="center" wrapText="1"/>
    </xf>
    <xf numFmtId="0" fontId="6" fillId="0" borderId="33" xfId="0" applyFont="1" applyFill="1" applyBorder="1" applyAlignment="1">
      <alignment horizontal="left" vertical="center" wrapText="1"/>
    </xf>
    <xf numFmtId="38" fontId="6" fillId="0" borderId="34" xfId="72" applyFont="1" applyFill="1" applyBorder="1" applyAlignment="1">
      <alignment vertical="center" wrapText="1"/>
    </xf>
    <xf numFmtId="38" fontId="6" fillId="0" borderId="35" xfId="72" applyFont="1" applyFill="1" applyBorder="1" applyAlignment="1">
      <alignment vertical="center"/>
    </xf>
    <xf numFmtId="178" fontId="6" fillId="0" borderId="34" xfId="0" applyNumberFormat="1" applyFont="1" applyFill="1" applyBorder="1" applyAlignment="1">
      <alignment horizontal="right" vertical="center"/>
    </xf>
    <xf numFmtId="0" fontId="6" fillId="0" borderId="28" xfId="0" applyFont="1" applyFill="1" applyBorder="1" applyAlignment="1">
      <alignment horizontal="left" vertical="center" wrapText="1"/>
    </xf>
    <xf numFmtId="179" fontId="6" fillId="0" borderId="31" xfId="0" applyNumberFormat="1" applyFont="1" applyFill="1" applyBorder="1" applyAlignment="1">
      <alignment vertical="center"/>
    </xf>
    <xf numFmtId="179" fontId="6" fillId="0" borderId="29" xfId="0" applyNumberFormat="1" applyFont="1" applyFill="1" applyBorder="1" applyAlignment="1">
      <alignment vertical="center"/>
    </xf>
    <xf numFmtId="179" fontId="6" fillId="0" borderId="28" xfId="0" applyNumberFormat="1" applyFont="1" applyFill="1" applyBorder="1" applyAlignment="1">
      <alignment vertical="center"/>
    </xf>
    <xf numFmtId="0" fontId="6" fillId="0" borderId="33" xfId="0" applyFont="1" applyFill="1" applyBorder="1" applyAlignment="1">
      <alignment vertical="center"/>
    </xf>
    <xf numFmtId="38" fontId="6" fillId="0" borderId="33" xfId="72" applyFont="1" applyFill="1" applyBorder="1" applyAlignment="1">
      <alignment vertical="center"/>
    </xf>
    <xf numFmtId="179" fontId="6" fillId="0" borderId="35" xfId="0" applyNumberFormat="1" applyFont="1" applyFill="1" applyBorder="1" applyAlignment="1">
      <alignment horizontal="right" vertical="center"/>
    </xf>
    <xf numFmtId="179" fontId="6" fillId="0" borderId="34" xfId="0" applyNumberFormat="1" applyFont="1" applyFill="1" applyBorder="1" applyAlignment="1">
      <alignment horizontal="right" vertical="center"/>
    </xf>
    <xf numFmtId="179" fontId="6" fillId="0" borderId="33" xfId="0" applyNumberFormat="1" applyFont="1" applyFill="1" applyBorder="1" applyAlignment="1">
      <alignment horizontal="right" vertical="center"/>
    </xf>
    <xf numFmtId="0" fontId="6" fillId="0" borderId="35" xfId="0" applyFont="1" applyFill="1" applyBorder="1" applyAlignment="1">
      <alignment vertical="center"/>
    </xf>
    <xf numFmtId="0" fontId="6" fillId="0" borderId="34" xfId="0" applyFont="1" applyFill="1" applyBorder="1" applyAlignment="1">
      <alignment vertical="center"/>
    </xf>
    <xf numFmtId="38" fontId="6" fillId="0" borderId="34" xfId="72" applyFont="1" applyFill="1" applyBorder="1" applyAlignment="1">
      <alignment vertical="center"/>
    </xf>
    <xf numFmtId="179" fontId="6" fillId="0" borderId="35"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33" xfId="0" applyNumberFormat="1" applyFont="1" applyFill="1" applyBorder="1" applyAlignment="1">
      <alignment vertical="center"/>
    </xf>
    <xf numFmtId="0" fontId="6" fillId="0" borderId="22" xfId="0" applyFont="1" applyFill="1" applyBorder="1" applyAlignment="1">
      <alignment horizontal="center" vertical="center"/>
    </xf>
    <xf numFmtId="0" fontId="6" fillId="0" borderId="18" xfId="0" applyFont="1" applyFill="1" applyBorder="1" applyAlignment="1">
      <alignment vertical="center"/>
    </xf>
    <xf numFmtId="179" fontId="6" fillId="0" borderId="26" xfId="0" applyNumberFormat="1" applyFont="1" applyFill="1" applyBorder="1" applyAlignment="1">
      <alignment vertical="center"/>
    </xf>
    <xf numFmtId="179" fontId="6" fillId="0" borderId="18" xfId="0" applyNumberFormat="1" applyFont="1" applyFill="1" applyBorder="1" applyAlignment="1">
      <alignment vertical="center"/>
    </xf>
    <xf numFmtId="0" fontId="6" fillId="0" borderId="27" xfId="0" applyFont="1" applyFill="1" applyBorder="1" applyAlignment="1">
      <alignment vertical="center"/>
    </xf>
    <xf numFmtId="0" fontId="6" fillId="0" borderId="23" xfId="0" applyFont="1" applyFill="1" applyBorder="1" applyAlignment="1">
      <alignment horizontal="center" vertical="top" textRotation="255"/>
    </xf>
    <xf numFmtId="179" fontId="6" fillId="0" borderId="20" xfId="0" applyNumberFormat="1" applyFont="1" applyFill="1" applyBorder="1" applyAlignment="1">
      <alignment vertical="center"/>
    </xf>
    <xf numFmtId="179" fontId="6" fillId="0" borderId="19" xfId="0" applyNumberFormat="1" applyFont="1" applyFill="1" applyBorder="1" applyAlignment="1">
      <alignment vertical="center"/>
    </xf>
    <xf numFmtId="0" fontId="6" fillId="0" borderId="17" xfId="0" applyFont="1" applyFill="1" applyBorder="1" applyAlignment="1">
      <alignment horizontal="center" vertical="top" textRotation="255"/>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xf>
    <xf numFmtId="38" fontId="3" fillId="0" borderId="17" xfId="72" applyFont="1" applyBorder="1" applyAlignment="1">
      <alignment shrinkToFit="1"/>
    </xf>
    <xf numFmtId="177" fontId="3" fillId="0" borderId="17" xfId="0" applyNumberFormat="1" applyFont="1" applyBorder="1" applyAlignment="1">
      <alignment/>
    </xf>
    <xf numFmtId="0" fontId="3" fillId="0" borderId="17" xfId="0" applyFont="1" applyBorder="1" applyAlignment="1">
      <alignment shrinkToFit="1"/>
    </xf>
    <xf numFmtId="0" fontId="3" fillId="0" borderId="3" xfId="0" applyFont="1" applyBorder="1" applyAlignment="1">
      <alignment/>
    </xf>
    <xf numFmtId="0" fontId="3" fillId="0" borderId="3" xfId="0" applyFont="1" applyBorder="1" applyAlignment="1">
      <alignment horizontal="center"/>
    </xf>
    <xf numFmtId="38" fontId="3" fillId="0" borderId="3" xfId="72" applyFont="1" applyBorder="1" applyAlignment="1">
      <alignment shrinkToFit="1"/>
    </xf>
    <xf numFmtId="177" fontId="3" fillId="0" borderId="3" xfId="0" applyNumberFormat="1" applyFont="1" applyBorder="1" applyAlignment="1">
      <alignment/>
    </xf>
    <xf numFmtId="0" fontId="3" fillId="0" borderId="3" xfId="0" applyFont="1" applyBorder="1" applyAlignment="1">
      <alignment shrinkToFit="1"/>
    </xf>
    <xf numFmtId="0" fontId="3" fillId="0" borderId="3" xfId="0" applyFont="1" applyBorder="1" applyAlignment="1">
      <alignment horizontal="center" wrapText="1"/>
    </xf>
    <xf numFmtId="0" fontId="3" fillId="0" borderId="3" xfId="0" applyFont="1" applyBorder="1" applyAlignment="1">
      <alignment wrapText="1" shrinkToFit="1"/>
    </xf>
    <xf numFmtId="0" fontId="3" fillId="0" borderId="3" xfId="0" applyFont="1" applyBorder="1" applyAlignment="1">
      <alignment wrapText="1"/>
    </xf>
    <xf numFmtId="38" fontId="3" fillId="0" borderId="3" xfId="72" applyFont="1" applyFill="1" applyBorder="1" applyAlignment="1">
      <alignment shrinkToFit="1"/>
    </xf>
    <xf numFmtId="177" fontId="3" fillId="0" borderId="3" xfId="0" applyNumberFormat="1" applyFont="1" applyFill="1" applyBorder="1" applyAlignment="1">
      <alignment/>
    </xf>
    <xf numFmtId="0" fontId="3" fillId="0" borderId="3" xfId="0" applyFont="1" applyFill="1" applyBorder="1" applyAlignment="1">
      <alignment horizontal="center"/>
    </xf>
    <xf numFmtId="0" fontId="6" fillId="0" borderId="0" xfId="0" applyFont="1" applyBorder="1" applyAlignment="1" quotePrefix="1">
      <alignment vertical="center"/>
    </xf>
    <xf numFmtId="0" fontId="3" fillId="0" borderId="0" xfId="0" applyFont="1" applyBorder="1" applyAlignment="1">
      <alignment vertical="center" wrapText="1"/>
    </xf>
    <xf numFmtId="38" fontId="3" fillId="0" borderId="0" xfId="72" applyFont="1" applyBorder="1" applyAlignment="1">
      <alignment vertical="center" shrinkToFit="1"/>
    </xf>
    <xf numFmtId="38" fontId="3" fillId="0" borderId="0" xfId="72" applyFont="1" applyFill="1" applyBorder="1" applyAlignment="1">
      <alignment vertical="center" shrinkToFit="1"/>
    </xf>
    <xf numFmtId="177"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quotePrefix="1">
      <alignment/>
    </xf>
    <xf numFmtId="183" fontId="3" fillId="0" borderId="17" xfId="0" applyNumberFormat="1" applyFont="1" applyBorder="1" applyAlignment="1">
      <alignment horizontal="center"/>
    </xf>
    <xf numFmtId="184" fontId="3" fillId="0" borderId="3" xfId="0" applyNumberFormat="1" applyFont="1" applyBorder="1" applyAlignment="1">
      <alignment horizontal="center"/>
    </xf>
    <xf numFmtId="0" fontId="5" fillId="0" borderId="0" xfId="0" applyFont="1" applyAlignment="1" quotePrefix="1">
      <alignment horizontal="center" vertical="center"/>
    </xf>
    <xf numFmtId="0" fontId="3" fillId="0" borderId="22" xfId="0" applyFont="1" applyBorder="1" applyAlignment="1">
      <alignment vertical="center" shrinkToFit="1"/>
    </xf>
    <xf numFmtId="0"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81" fontId="0" fillId="0" borderId="0" xfId="0" applyNumberFormat="1" applyAlignment="1">
      <alignment vertical="center" wrapText="1"/>
    </xf>
    <xf numFmtId="9" fontId="0" fillId="0" borderId="0" xfId="0" applyNumberFormat="1" applyAlignment="1">
      <alignment vertical="center" wrapText="1"/>
    </xf>
    <xf numFmtId="181" fontId="0" fillId="0" borderId="0" xfId="0" applyNumberFormat="1" applyFill="1" applyAlignment="1">
      <alignment vertical="center" wrapText="1"/>
    </xf>
    <xf numFmtId="0" fontId="10" fillId="0" borderId="3" xfId="0" applyFont="1" applyBorder="1" applyAlignment="1">
      <alignment horizontal="center" vertical="center" wrapText="1"/>
    </xf>
    <xf numFmtId="185" fontId="0" fillId="0" borderId="14" xfId="0" applyNumberFormat="1" applyFill="1" applyBorder="1" applyAlignment="1">
      <alignment vertical="top" wrapText="1"/>
    </xf>
    <xf numFmtId="185" fontId="0" fillId="0" borderId="19" xfId="0" applyNumberFormat="1" applyBorder="1" applyAlignment="1">
      <alignment vertical="center" wrapText="1"/>
    </xf>
    <xf numFmtId="185" fontId="0" fillId="0" borderId="14" xfId="0" applyNumberFormat="1" applyBorder="1" applyAlignment="1">
      <alignment vertical="center" wrapText="1"/>
    </xf>
    <xf numFmtId="181" fontId="0" fillId="0" borderId="22" xfId="0" applyNumberFormat="1" applyFill="1" applyBorder="1" applyAlignment="1">
      <alignment vertical="top" wrapText="1"/>
    </xf>
    <xf numFmtId="181" fontId="0" fillId="0" borderId="23" xfId="0" applyNumberFormat="1" applyBorder="1" applyAlignment="1">
      <alignment vertical="center" wrapText="1"/>
    </xf>
    <xf numFmtId="181" fontId="0" fillId="0" borderId="0" xfId="0" applyNumberFormat="1" applyBorder="1" applyAlignment="1">
      <alignment vertical="center" wrapText="1"/>
    </xf>
    <xf numFmtId="0" fontId="0" fillId="0" borderId="36" xfId="0"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81" fontId="0" fillId="0" borderId="36" xfId="0" applyNumberFormat="1" applyBorder="1" applyAlignment="1">
      <alignment vertical="center" wrapText="1"/>
    </xf>
    <xf numFmtId="9" fontId="0" fillId="0" borderId="37" xfId="0" applyNumberFormat="1" applyBorder="1" applyAlignment="1">
      <alignment vertical="center" wrapText="1"/>
    </xf>
    <xf numFmtId="181" fontId="0" fillId="0" borderId="37" xfId="0" applyNumberFormat="1" applyBorder="1" applyAlignment="1">
      <alignment vertical="center" wrapText="1"/>
    </xf>
    <xf numFmtId="181" fontId="0" fillId="0" borderId="36" xfId="0" applyNumberFormat="1" applyFill="1" applyBorder="1" applyAlignment="1">
      <alignment vertical="center" wrapText="1"/>
    </xf>
    <xf numFmtId="181" fontId="0" fillId="0" borderId="37" xfId="0" applyNumberFormat="1" applyFill="1" applyBorder="1" applyAlignment="1">
      <alignment vertical="center" wrapText="1"/>
    </xf>
    <xf numFmtId="181" fontId="0" fillId="0" borderId="38" xfId="0" applyNumberFormat="1" applyBorder="1" applyAlignment="1">
      <alignment vertical="center" wrapText="1"/>
    </xf>
    <xf numFmtId="0" fontId="0" fillId="0" borderId="39" xfId="0"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left" vertical="center" wrapText="1"/>
    </xf>
    <xf numFmtId="0" fontId="0" fillId="0" borderId="39" xfId="0" applyFont="1" applyBorder="1" applyAlignment="1">
      <alignment horizontal="center" vertical="center" wrapText="1"/>
    </xf>
    <xf numFmtId="181" fontId="0" fillId="0" borderId="39" xfId="0" applyNumberFormat="1" applyBorder="1" applyAlignment="1">
      <alignment vertical="center" wrapText="1"/>
    </xf>
    <xf numFmtId="9" fontId="0" fillId="0" borderId="40" xfId="0" applyNumberFormat="1" applyBorder="1" applyAlignment="1">
      <alignment vertical="center" wrapText="1"/>
    </xf>
    <xf numFmtId="181" fontId="0" fillId="0" borderId="40" xfId="0" applyNumberFormat="1" applyBorder="1" applyAlignment="1">
      <alignment vertical="center" wrapText="1"/>
    </xf>
    <xf numFmtId="181" fontId="0" fillId="0" borderId="39" xfId="0" applyNumberFormat="1" applyFill="1" applyBorder="1" applyAlignment="1">
      <alignment vertical="center" wrapText="1"/>
    </xf>
    <xf numFmtId="181" fontId="0" fillId="0" borderId="40" xfId="0" applyNumberFormat="1" applyFill="1" applyBorder="1" applyAlignment="1">
      <alignment vertical="center" wrapText="1"/>
    </xf>
    <xf numFmtId="181" fontId="0" fillId="0" borderId="41" xfId="0" applyNumberFormat="1" applyBorder="1" applyAlignment="1">
      <alignment vertical="center" wrapText="1"/>
    </xf>
    <xf numFmtId="9" fontId="0" fillId="0" borderId="0" xfId="0" applyNumberFormat="1" applyBorder="1" applyAlignment="1">
      <alignment vertical="center" wrapText="1"/>
    </xf>
    <xf numFmtId="181" fontId="0" fillId="0" borderId="0" xfId="0" applyNumberFormat="1" applyFill="1" applyBorder="1" applyAlignment="1">
      <alignment vertical="center" wrapText="1"/>
    </xf>
    <xf numFmtId="185" fontId="0" fillId="0" borderId="21" xfId="0" applyNumberFormat="1" applyBorder="1" applyAlignment="1">
      <alignment vertical="center" wrapText="1"/>
    </xf>
    <xf numFmtId="181" fontId="0" fillId="0" borderId="18" xfId="0" applyNumberFormat="1" applyBorder="1" applyAlignment="1">
      <alignment vertical="center" wrapText="1"/>
    </xf>
    <xf numFmtId="181" fontId="0" fillId="0" borderId="27" xfId="0" applyNumberFormat="1" applyBorder="1" applyAlignment="1">
      <alignment vertical="center" wrapText="1"/>
    </xf>
    <xf numFmtId="181" fontId="0" fillId="0" borderId="17" xfId="0" applyNumberFormat="1"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42" xfId="0" applyFont="1" applyBorder="1" applyAlignment="1">
      <alignment horizontal="center" vertical="center" wrapText="1"/>
    </xf>
    <xf numFmtId="181" fontId="0" fillId="0" borderId="3" xfId="0" applyNumberFormat="1" applyBorder="1" applyAlignment="1">
      <alignment vertical="center" wrapText="1"/>
    </xf>
    <xf numFmtId="9" fontId="0" fillId="0" borderId="43" xfId="0" applyNumberFormat="1" applyBorder="1" applyAlignment="1">
      <alignment vertical="center" wrapText="1"/>
    </xf>
    <xf numFmtId="181" fontId="0" fillId="0" borderId="3" xfId="0" applyNumberFormat="1" applyFill="1" applyBorder="1" applyAlignment="1">
      <alignment vertical="center" wrapText="1"/>
    </xf>
    <xf numFmtId="181" fontId="0" fillId="0" borderId="2" xfId="0" applyNumberFormat="1" applyFill="1" applyBorder="1" applyAlignment="1">
      <alignment vertical="center" wrapText="1"/>
    </xf>
    <xf numFmtId="181" fontId="0" fillId="0" borderId="15"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181"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Fill="1" applyAlignment="1">
      <alignment vertical="center"/>
    </xf>
    <xf numFmtId="9" fontId="0" fillId="0" borderId="0" xfId="0" applyNumberFormat="1" applyAlignment="1">
      <alignment vertical="center"/>
    </xf>
    <xf numFmtId="0" fontId="0" fillId="0" borderId="26" xfId="0" applyBorder="1" applyAlignment="1">
      <alignment horizontal="right" vertical="center" wrapText="1"/>
    </xf>
    <xf numFmtId="0" fontId="6" fillId="0" borderId="0" xfId="0" applyFont="1" applyAlignment="1" quotePrefix="1">
      <alignment horizontal="right" vertical="center" shrinkToFit="1"/>
    </xf>
    <xf numFmtId="38" fontId="6" fillId="0" borderId="0" xfId="72" applyFont="1" applyAlignment="1">
      <alignment vertical="center"/>
    </xf>
    <xf numFmtId="0" fontId="6" fillId="0" borderId="0" xfId="0" applyFont="1" applyAlignment="1" quotePrefix="1">
      <alignment horizontal="left" vertical="center" shrinkToFit="1"/>
    </xf>
    <xf numFmtId="0" fontId="6" fillId="0" borderId="14" xfId="0" applyFont="1" applyBorder="1" applyAlignment="1">
      <alignment vertical="center"/>
    </xf>
    <xf numFmtId="0" fontId="6" fillId="0" borderId="23" xfId="0" applyFont="1" applyBorder="1" applyAlignment="1" quotePrefix="1">
      <alignment horizontal="right" vertical="center" shrinkToFit="1"/>
    </xf>
    <xf numFmtId="0" fontId="6" fillId="0" borderId="25" xfId="0" applyFont="1" applyBorder="1" applyAlignment="1" quotePrefix="1">
      <alignment horizontal="left" vertical="center" shrinkToFit="1"/>
    </xf>
    <xf numFmtId="0" fontId="6" fillId="0" borderId="18" xfId="0" applyFont="1" applyBorder="1" applyAlignment="1" quotePrefix="1">
      <alignment horizontal="right" vertical="center" shrinkToFit="1"/>
    </xf>
    <xf numFmtId="0" fontId="6" fillId="0" borderId="27" xfId="0" applyFont="1" applyBorder="1" applyAlignment="1" quotePrefix="1">
      <alignment horizontal="left" vertical="center" shrinkToFit="1"/>
    </xf>
    <xf numFmtId="0" fontId="6" fillId="0" borderId="21" xfId="0" applyFont="1" applyBorder="1" applyAlignment="1">
      <alignment vertical="center"/>
    </xf>
    <xf numFmtId="0" fontId="6" fillId="0" borderId="0" xfId="0" applyFont="1" applyBorder="1" applyAlignment="1" quotePrefix="1">
      <alignment horizontal="right" vertical="center" shrinkToFit="1"/>
    </xf>
    <xf numFmtId="0" fontId="6" fillId="0" borderId="0" xfId="0" applyFont="1" applyBorder="1" applyAlignment="1" quotePrefix="1">
      <alignment horizontal="left" vertical="center" shrinkToFit="1"/>
    </xf>
    <xf numFmtId="0" fontId="6" fillId="0" borderId="25" xfId="0" applyFont="1" applyBorder="1" applyAlignment="1">
      <alignment vertical="center"/>
    </xf>
    <xf numFmtId="0" fontId="6" fillId="0" borderId="26" xfId="0" applyFont="1" applyBorder="1" applyAlignment="1" quotePrefix="1">
      <alignment horizontal="right" vertical="center" shrinkToFit="1"/>
    </xf>
    <xf numFmtId="0" fontId="6" fillId="0" borderId="26" xfId="0" applyFont="1" applyBorder="1" applyAlignment="1" quotePrefix="1">
      <alignment horizontal="left" vertical="center" shrinkToFit="1"/>
    </xf>
    <xf numFmtId="0" fontId="6" fillId="0" borderId="27" xfId="0" applyFont="1" applyBorder="1" applyAlignment="1">
      <alignment vertical="center"/>
    </xf>
    <xf numFmtId="0" fontId="6" fillId="0" borderId="19" xfId="0" applyFont="1" applyBorder="1" applyAlignment="1" quotePrefix="1">
      <alignment horizontal="right" vertical="center" shrinkToFit="1"/>
    </xf>
    <xf numFmtId="0" fontId="6" fillId="0" borderId="21" xfId="0" applyFont="1" applyBorder="1" applyAlignment="1" quotePrefix="1">
      <alignment horizontal="left" vertical="center" shrinkToFit="1"/>
    </xf>
    <xf numFmtId="0" fontId="3" fillId="0" borderId="19"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6" fillId="0" borderId="20" xfId="0" applyFont="1" applyBorder="1" applyAlignment="1" quotePrefix="1">
      <alignment horizontal="right" vertical="center" shrinkToFit="1"/>
    </xf>
    <xf numFmtId="0" fontId="6" fillId="0" borderId="23" xfId="0" applyFont="1" applyBorder="1" applyAlignment="1">
      <alignment vertical="center"/>
    </xf>
    <xf numFmtId="0" fontId="6" fillId="0" borderId="27" xfId="0" applyFont="1" applyBorder="1" applyAlignment="1">
      <alignment vertical="center" shrinkToFit="1"/>
    </xf>
    <xf numFmtId="38" fontId="6" fillId="0" borderId="0" xfId="72" applyFont="1" applyBorder="1" applyAlignment="1">
      <alignment vertical="center" shrinkToFit="1"/>
    </xf>
    <xf numFmtId="38" fontId="6" fillId="0" borderId="26" xfId="72" applyFont="1" applyBorder="1" applyAlignment="1">
      <alignment vertical="center" shrinkToFit="1"/>
    </xf>
    <xf numFmtId="38" fontId="6" fillId="0" borderId="20" xfId="72" applyFont="1" applyBorder="1" applyAlignment="1">
      <alignment vertical="center" shrinkToFi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vertical="center"/>
    </xf>
    <xf numFmtId="0" fontId="6" fillId="0" borderId="14" xfId="0" applyFont="1" applyBorder="1" applyAlignment="1">
      <alignment horizontal="right" vertical="center"/>
    </xf>
    <xf numFmtId="38" fontId="6" fillId="0" borderId="17" xfId="72"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14" xfId="0" applyFont="1" applyBorder="1" applyAlignment="1">
      <alignment horizontal="right" vertical="center"/>
    </xf>
    <xf numFmtId="0" fontId="7" fillId="0" borderId="27" xfId="0" applyFont="1" applyBorder="1" applyAlignment="1">
      <alignment vertical="center"/>
    </xf>
    <xf numFmtId="38" fontId="7" fillId="0" borderId="17" xfId="72" applyFont="1" applyBorder="1" applyAlignment="1">
      <alignment vertical="center"/>
    </xf>
    <xf numFmtId="0" fontId="3" fillId="0" borderId="22" xfId="0" applyFont="1" applyBorder="1" applyAlignment="1">
      <alignment horizontal="right" vertical="center"/>
    </xf>
    <xf numFmtId="0" fontId="3" fillId="0" borderId="22" xfId="0" applyFont="1" applyBorder="1" applyAlignment="1" quotePrefix="1">
      <alignment vertical="center"/>
    </xf>
    <xf numFmtId="0" fontId="0" fillId="0" borderId="3" xfId="0" applyBorder="1" applyAlignment="1">
      <alignment vertical="center" shrinkToFit="1"/>
    </xf>
    <xf numFmtId="0" fontId="0" fillId="0" borderId="3" xfId="0" applyFont="1" applyBorder="1" applyAlignment="1">
      <alignment horizontal="center" vertical="center" wrapText="1"/>
    </xf>
    <xf numFmtId="185" fontId="0" fillId="0" borderId="21" xfId="0" applyNumberFormat="1" applyBorder="1" applyAlignment="1">
      <alignment wrapText="1"/>
    </xf>
    <xf numFmtId="181" fontId="0" fillId="0" borderId="27" xfId="0" applyNumberFormat="1" applyBorder="1" applyAlignment="1">
      <alignment wrapText="1"/>
    </xf>
    <xf numFmtId="185" fontId="0" fillId="0" borderId="14" xfId="0" applyNumberFormat="1" applyBorder="1" applyAlignment="1">
      <alignment wrapText="1"/>
    </xf>
    <xf numFmtId="181" fontId="0" fillId="0" borderId="17" xfId="0" applyNumberFormat="1" applyBorder="1" applyAlignment="1">
      <alignment wrapText="1"/>
    </xf>
    <xf numFmtId="0" fontId="3" fillId="0" borderId="22" xfId="0" applyFont="1" applyBorder="1" applyAlignment="1">
      <alignment horizontal="left" vertical="center"/>
    </xf>
    <xf numFmtId="38" fontId="7" fillId="0" borderId="17" xfId="72" applyFont="1" applyBorder="1" applyAlignment="1">
      <alignment horizontal="center" vertical="center"/>
    </xf>
    <xf numFmtId="38" fontId="6" fillId="0" borderId="26" xfId="72" applyFont="1" applyBorder="1" applyAlignment="1">
      <alignment horizontal="center" vertical="center" shrinkToFit="1"/>
    </xf>
    <xf numFmtId="0" fontId="6" fillId="0" borderId="20" xfId="0" applyFont="1" applyBorder="1" applyAlignment="1">
      <alignment horizontal="right" vertical="center" shrinkToFit="1"/>
    </xf>
    <xf numFmtId="0" fontId="6" fillId="0" borderId="19" xfId="0" applyFont="1" applyBorder="1" applyAlignment="1">
      <alignment horizontal="right" vertical="center" shrinkToFit="1"/>
    </xf>
    <xf numFmtId="0" fontId="6" fillId="0" borderId="27" xfId="0" applyFont="1" applyBorder="1" applyAlignment="1">
      <alignment horizontal="center" vertical="center" shrinkToFit="1"/>
    </xf>
    <xf numFmtId="0" fontId="6" fillId="0" borderId="21" xfId="0" applyFont="1" applyBorder="1" applyAlignment="1">
      <alignment horizontal="left" vertical="center" shrinkToFit="1"/>
    </xf>
    <xf numFmtId="38" fontId="6" fillId="0" borderId="26" xfId="72" applyFont="1" applyBorder="1" applyAlignment="1">
      <alignment horizontal="right" vertical="center" shrinkToFit="1"/>
    </xf>
    <xf numFmtId="0" fontId="3" fillId="0" borderId="20" xfId="0" applyFont="1" applyBorder="1" applyAlignment="1">
      <alignment vertical="center"/>
    </xf>
    <xf numFmtId="0" fontId="6" fillId="0" borderId="20" xfId="0" applyFont="1" applyBorder="1" applyAlignment="1">
      <alignment vertical="center"/>
    </xf>
    <xf numFmtId="0" fontId="6" fillId="0" borderId="20" xfId="0" applyFont="1" applyBorder="1" applyAlignment="1" quotePrefix="1">
      <alignment horizontal="left" vertical="center" shrinkToFit="1"/>
    </xf>
    <xf numFmtId="0" fontId="6" fillId="0" borderId="0" xfId="0" applyFont="1" applyBorder="1" applyAlignment="1">
      <alignment vertical="center" shrinkToFit="1"/>
    </xf>
    <xf numFmtId="38" fontId="6" fillId="0" borderId="0" xfId="72" applyFont="1" applyBorder="1" applyAlignment="1">
      <alignment horizontal="center" vertical="center" shrinkToFit="1"/>
    </xf>
    <xf numFmtId="0" fontId="3" fillId="0" borderId="0" xfId="0" applyFont="1" applyBorder="1" applyAlignment="1">
      <alignment vertical="center"/>
    </xf>
    <xf numFmtId="181" fontId="0" fillId="0" borderId="0" xfId="0" applyNumberFormat="1" applyAlignment="1">
      <alignment vertical="center"/>
    </xf>
    <xf numFmtId="181" fontId="0" fillId="0" borderId="0" xfId="0" applyNumberFormat="1" applyFont="1" applyAlignment="1">
      <alignment vertical="center" wrapText="1"/>
    </xf>
    <xf numFmtId="181" fontId="0" fillId="0" borderId="0" xfId="0" applyNumberFormat="1" applyFont="1" applyAlignment="1">
      <alignment horizontal="center" vertical="center" wrapText="1"/>
    </xf>
    <xf numFmtId="181" fontId="0" fillId="0" borderId="0" xfId="0" applyNumberFormat="1" applyFont="1" applyAlignment="1">
      <alignment horizontal="center" vertical="center" wrapText="1"/>
    </xf>
    <xf numFmtId="181" fontId="0" fillId="0" borderId="0" xfId="0" applyNumberFormat="1" applyFont="1" applyBorder="1" applyAlignment="1">
      <alignment vertical="center" wrapText="1"/>
    </xf>
    <xf numFmtId="181" fontId="0" fillId="0" borderId="0" xfId="0" applyNumberFormat="1" applyBorder="1" applyAlignment="1">
      <alignment horizontal="center" vertical="center" wrapText="1"/>
    </xf>
    <xf numFmtId="181" fontId="0" fillId="0" borderId="0" xfId="0" applyNumberFormat="1" applyAlignment="1">
      <alignment horizontal="center" vertical="center"/>
    </xf>
    <xf numFmtId="181" fontId="0" fillId="0" borderId="0" xfId="0" applyNumberFormat="1" applyFont="1" applyAlignment="1">
      <alignment horizontal="center" vertical="center"/>
    </xf>
    <xf numFmtId="181" fontId="0" fillId="0" borderId="0" xfId="0" applyNumberFormat="1" applyFont="1" applyAlignment="1">
      <alignment horizontal="center" vertical="center"/>
    </xf>
    <xf numFmtId="0" fontId="3" fillId="0" borderId="26" xfId="0" applyFont="1" applyBorder="1" applyAlignment="1">
      <alignment vertical="center"/>
    </xf>
    <xf numFmtId="0" fontId="3" fillId="0" borderId="0" xfId="0" applyFont="1" applyBorder="1" applyAlignment="1">
      <alignment horizontal="left" vertical="center"/>
    </xf>
    <xf numFmtId="0" fontId="3" fillId="0" borderId="20" xfId="0" applyFont="1" applyBorder="1" applyAlignment="1">
      <alignment horizontal="right" vertical="center"/>
    </xf>
    <xf numFmtId="0" fontId="3" fillId="0" borderId="19" xfId="0" applyFont="1" applyBorder="1" applyAlignment="1">
      <alignment horizontal="center" vertical="center"/>
    </xf>
    <xf numFmtId="0" fontId="6" fillId="0" borderId="18" xfId="0" applyFont="1" applyBorder="1" applyAlignment="1" quotePrefix="1">
      <alignment horizontal="left" vertical="center" shrinkToFit="1"/>
    </xf>
    <xf numFmtId="38" fontId="6" fillId="0" borderId="20" xfId="72" applyFont="1" applyBorder="1" applyAlignment="1">
      <alignment horizontal="right" vertical="center"/>
    </xf>
    <xf numFmtId="38" fontId="6" fillId="0" borderId="21" xfId="72" applyFont="1" applyBorder="1" applyAlignment="1">
      <alignment horizontal="right" vertical="center"/>
    </xf>
    <xf numFmtId="38" fontId="6" fillId="0" borderId="27" xfId="72" applyFont="1" applyBorder="1" applyAlignment="1">
      <alignment horizontal="center" vertical="center" shrinkToFi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pplyBorder="1" applyAlignment="1">
      <alignment horizontal="right" vertical="center" shrinkToFit="1"/>
    </xf>
    <xf numFmtId="0" fontId="6" fillId="0" borderId="25" xfId="0" applyFont="1" applyBorder="1" applyAlignment="1">
      <alignment horizontal="left" vertical="center" shrinkToFit="1"/>
    </xf>
    <xf numFmtId="0" fontId="6" fillId="0" borderId="23" xfId="0" applyFont="1" applyBorder="1" applyAlignment="1">
      <alignment horizontal="right" vertical="center" shrinkToFit="1"/>
    </xf>
    <xf numFmtId="0" fontId="6" fillId="0" borderId="0" xfId="0" applyFont="1" applyBorder="1" applyAlignment="1">
      <alignment horizontal="left" vertical="center" shrinkToFit="1"/>
    </xf>
    <xf numFmtId="0" fontId="6" fillId="0" borderId="22" xfId="0" applyFont="1" applyBorder="1" applyAlignment="1">
      <alignment vertical="center"/>
    </xf>
    <xf numFmtId="38" fontId="7" fillId="0" borderId="17" xfId="72" applyFont="1" applyBorder="1" applyAlignment="1">
      <alignment vertical="center"/>
    </xf>
    <xf numFmtId="0" fontId="3" fillId="0" borderId="27" xfId="0" applyFont="1" applyBorder="1" applyAlignment="1">
      <alignment vertical="center"/>
    </xf>
    <xf numFmtId="0" fontId="7" fillId="0" borderId="17" xfId="0" applyFont="1" applyBorder="1" applyAlignment="1">
      <alignment horizontal="center" vertical="center"/>
    </xf>
    <xf numFmtId="0" fontId="30" fillId="0" borderId="0" xfId="90" applyFont="1">
      <alignment vertical="center"/>
      <protection/>
    </xf>
    <xf numFmtId="0" fontId="32" fillId="0" borderId="0" xfId="0" applyFont="1" applyAlignment="1">
      <alignment vertical="center"/>
    </xf>
    <xf numFmtId="0" fontId="33" fillId="0" borderId="0" xfId="0" applyFont="1" applyAlignment="1">
      <alignment vertical="center"/>
    </xf>
    <xf numFmtId="0" fontId="87"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quotePrefix="1">
      <alignment horizontal="center" vertical="center"/>
    </xf>
    <xf numFmtId="58" fontId="34" fillId="0" borderId="0" xfId="0" applyNumberFormat="1" applyFont="1" applyAlignment="1">
      <alignment horizontal="left" vertical="center"/>
    </xf>
    <xf numFmtId="58" fontId="34" fillId="0" borderId="0" xfId="0" applyNumberFormat="1" applyFont="1" applyAlignment="1" quotePrefix="1">
      <alignment vertical="center"/>
    </xf>
    <xf numFmtId="0" fontId="3" fillId="0" borderId="17" xfId="0" applyFont="1" applyBorder="1" applyAlignment="1">
      <alignment horizontal="center" vertical="center" shrinkToFit="1"/>
    </xf>
    <xf numFmtId="0" fontId="7" fillId="0" borderId="14" xfId="0" applyFont="1" applyBorder="1" applyAlignment="1">
      <alignment horizontal="center" vertical="center"/>
    </xf>
    <xf numFmtId="0" fontId="7" fillId="0" borderId="20" xfId="0" applyFont="1" applyBorder="1" applyAlignment="1">
      <alignment horizontal="right" vertical="center"/>
    </xf>
    <xf numFmtId="0" fontId="6" fillId="0" borderId="20" xfId="0" applyFont="1" applyBorder="1" applyAlignment="1">
      <alignment horizontal="right" vertical="center"/>
    </xf>
    <xf numFmtId="38" fontId="7" fillId="0" borderId="0" xfId="72" applyFont="1" applyBorder="1" applyAlignment="1">
      <alignment horizontal="center" vertical="center"/>
    </xf>
    <xf numFmtId="38" fontId="6" fillId="0" borderId="0" xfId="72"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horizontal="right" vertical="center"/>
    </xf>
    <xf numFmtId="38" fontId="7" fillId="0" borderId="0" xfId="72" applyFont="1" applyBorder="1" applyAlignment="1">
      <alignment vertical="center"/>
    </xf>
    <xf numFmtId="0" fontId="3" fillId="0" borderId="20" xfId="0" applyFont="1" applyBorder="1" applyAlignment="1">
      <alignment horizontal="left" vertical="center"/>
    </xf>
    <xf numFmtId="0" fontId="7" fillId="0" borderId="0" xfId="0" applyFont="1" applyBorder="1" applyAlignment="1">
      <alignment horizontal="left" vertical="center"/>
    </xf>
    <xf numFmtId="181" fontId="0" fillId="0" borderId="0" xfId="0" applyNumberFormat="1" applyBorder="1" applyAlignment="1">
      <alignment vertical="center"/>
    </xf>
    <xf numFmtId="181" fontId="0" fillId="0" borderId="0" xfId="0" applyNumberFormat="1" applyFont="1" applyBorder="1" applyAlignment="1">
      <alignment vertical="center"/>
    </xf>
    <xf numFmtId="181" fontId="0" fillId="0" borderId="0" xfId="0" applyNumberFormat="1" applyFont="1" applyBorder="1" applyAlignment="1">
      <alignment vertical="center"/>
    </xf>
    <xf numFmtId="181" fontId="88" fillId="0" borderId="0" xfId="0" applyNumberFormat="1" applyFont="1" applyAlignment="1">
      <alignment vertical="center"/>
    </xf>
    <xf numFmtId="181" fontId="89" fillId="0" borderId="0" xfId="0" applyNumberFormat="1" applyFont="1" applyAlignment="1">
      <alignment vertical="center" wrapText="1"/>
    </xf>
    <xf numFmtId="181" fontId="78" fillId="0" borderId="0" xfId="0" applyNumberFormat="1" applyFont="1" applyAlignment="1">
      <alignment vertical="center"/>
    </xf>
    <xf numFmtId="181" fontId="31" fillId="0" borderId="0" xfId="0" applyNumberFormat="1" applyFont="1" applyAlignment="1">
      <alignment vertical="center" wrapText="1"/>
    </xf>
    <xf numFmtId="181" fontId="31" fillId="0" borderId="0" xfId="0" applyNumberFormat="1" applyFont="1" applyAlignment="1">
      <alignment horizontal="center" vertical="center" wrapText="1"/>
    </xf>
    <xf numFmtId="181" fontId="31" fillId="0" borderId="0" xfId="0" applyNumberFormat="1" applyFont="1" applyFill="1" applyAlignment="1">
      <alignment vertical="center" wrapText="1"/>
    </xf>
    <xf numFmtId="181" fontId="31" fillId="0" borderId="0" xfId="0" applyNumberFormat="1" applyFont="1" applyAlignment="1">
      <alignment vertical="center"/>
    </xf>
    <xf numFmtId="181" fontId="31" fillId="0" borderId="0" xfId="0" applyNumberFormat="1" applyFont="1" applyAlignment="1">
      <alignment vertical="center"/>
    </xf>
    <xf numFmtId="181" fontId="33" fillId="0" borderId="22" xfId="0" applyNumberFormat="1" applyFont="1" applyBorder="1" applyAlignment="1">
      <alignment horizontal="left" vertical="center" wrapText="1"/>
    </xf>
    <xf numFmtId="181" fontId="33" fillId="0" borderId="14" xfId="0" applyNumberFormat="1" applyFont="1" applyBorder="1" applyAlignment="1">
      <alignment horizontal="center" vertical="center" wrapText="1"/>
    </xf>
    <xf numFmtId="181" fontId="33" fillId="0" borderId="23" xfId="0" applyNumberFormat="1" applyFont="1" applyBorder="1" applyAlignment="1">
      <alignment horizontal="center" vertical="center" wrapText="1"/>
    </xf>
    <xf numFmtId="186" fontId="35" fillId="35" borderId="44" xfId="94" applyNumberFormat="1" applyFont="1" applyFill="1" applyBorder="1" applyAlignment="1">
      <alignment horizontal="right" vertical="center" wrapText="1"/>
      <protection/>
    </xf>
    <xf numFmtId="187" fontId="31" fillId="0" borderId="0" xfId="0" applyNumberFormat="1" applyFont="1" applyAlignment="1">
      <alignment vertical="center" wrapText="1"/>
    </xf>
    <xf numFmtId="181" fontId="33" fillId="0" borderId="22" xfId="0" applyNumberFormat="1" applyFont="1" applyBorder="1" applyAlignment="1">
      <alignment vertical="center" wrapText="1"/>
    </xf>
    <xf numFmtId="181" fontId="33" fillId="0" borderId="22" xfId="0" applyNumberFormat="1" applyFont="1" applyBorder="1" applyAlignment="1" quotePrefix="1">
      <alignment horizontal="center" vertical="center" wrapText="1"/>
    </xf>
    <xf numFmtId="181" fontId="33" fillId="0" borderId="23" xfId="0" applyNumberFormat="1" applyFont="1" applyBorder="1" applyAlignment="1">
      <alignment vertical="center" wrapText="1"/>
    </xf>
    <xf numFmtId="181" fontId="33" fillId="0" borderId="22" xfId="0" applyNumberFormat="1" applyFont="1" applyFill="1" applyBorder="1" applyAlignment="1">
      <alignment vertical="center" wrapText="1"/>
    </xf>
    <xf numFmtId="181" fontId="35" fillId="35" borderId="45" xfId="94" applyNumberFormat="1" applyFont="1" applyFill="1" applyBorder="1" applyAlignment="1">
      <alignment horizontal="right" vertical="center" wrapText="1"/>
      <protection/>
    </xf>
    <xf numFmtId="181" fontId="33" fillId="0" borderId="22" xfId="0" applyNumberFormat="1" applyFont="1" applyBorder="1" applyAlignment="1">
      <alignment horizontal="center" vertical="center" wrapText="1"/>
    </xf>
    <xf numFmtId="181" fontId="33" fillId="0" borderId="22" xfId="0" applyNumberFormat="1" applyFont="1" applyBorder="1" applyAlignment="1">
      <alignment horizontal="left" vertical="top" wrapText="1"/>
    </xf>
    <xf numFmtId="185" fontId="33" fillId="0" borderId="14" xfId="0" applyNumberFormat="1" applyFont="1" applyFill="1" applyBorder="1" applyAlignment="1">
      <alignment vertical="center" wrapText="1"/>
    </xf>
    <xf numFmtId="181" fontId="33" fillId="0" borderId="0" xfId="0" applyNumberFormat="1" applyFont="1" applyFill="1" applyBorder="1" applyAlignment="1">
      <alignment vertical="center" wrapText="1"/>
    </xf>
    <xf numFmtId="181" fontId="33" fillId="0" borderId="14" xfId="0" applyNumberFormat="1" applyFont="1" applyFill="1" applyBorder="1" applyAlignment="1">
      <alignment horizontal="left" vertical="top" wrapText="1"/>
    </xf>
    <xf numFmtId="181" fontId="33" fillId="0" borderId="14" xfId="0" applyNumberFormat="1" applyFont="1" applyFill="1" applyBorder="1" applyAlignment="1">
      <alignment vertical="top" wrapText="1"/>
    </xf>
    <xf numFmtId="181" fontId="33" fillId="0" borderId="14" xfId="0" applyNumberFormat="1" applyFont="1" applyFill="1" applyBorder="1" applyAlignment="1">
      <alignment vertical="center" wrapText="1"/>
    </xf>
    <xf numFmtId="185" fontId="33" fillId="0" borderId="22" xfId="0" applyNumberFormat="1" applyFont="1" applyFill="1" applyBorder="1" applyAlignment="1">
      <alignment vertical="center" wrapText="1"/>
    </xf>
    <xf numFmtId="185" fontId="33" fillId="0" borderId="19" xfId="0" applyNumberFormat="1" applyFont="1" applyBorder="1" applyAlignment="1">
      <alignment vertical="center" wrapText="1"/>
    </xf>
    <xf numFmtId="181" fontId="33" fillId="0" borderId="19" xfId="0" applyNumberFormat="1" applyFont="1" applyBorder="1" applyAlignment="1">
      <alignment vertical="center" wrapText="1"/>
    </xf>
    <xf numFmtId="181" fontId="33" fillId="0" borderId="14" xfId="0" applyNumberFormat="1" applyFont="1" applyBorder="1" applyAlignment="1">
      <alignment vertical="center" wrapText="1"/>
    </xf>
    <xf numFmtId="181" fontId="33" fillId="0" borderId="20" xfId="0" applyNumberFormat="1" applyFont="1" applyBorder="1" applyAlignment="1">
      <alignment vertical="center" shrinkToFit="1"/>
    </xf>
    <xf numFmtId="181" fontId="33" fillId="0" borderId="0" xfId="0" applyNumberFormat="1" applyFont="1" applyBorder="1" applyAlignment="1">
      <alignment vertical="center" shrinkToFit="1"/>
    </xf>
    <xf numFmtId="181" fontId="33" fillId="0" borderId="22" xfId="0" applyNumberFormat="1" applyFont="1" applyFill="1" applyBorder="1" applyAlignment="1">
      <alignment horizontal="left" vertical="top" wrapText="1"/>
    </xf>
    <xf numFmtId="181" fontId="33" fillId="0" borderId="22" xfId="0" applyNumberFormat="1" applyFont="1" applyFill="1" applyBorder="1" applyAlignment="1">
      <alignment vertical="top" wrapText="1"/>
    </xf>
    <xf numFmtId="181" fontId="33" fillId="0" borderId="39" xfId="0" applyNumberFormat="1" applyFont="1" applyBorder="1" applyAlignment="1">
      <alignment horizontal="center" vertical="center" wrapText="1"/>
    </xf>
    <xf numFmtId="181" fontId="33" fillId="0" borderId="39" xfId="0" applyNumberFormat="1" applyFont="1" applyFill="1" applyBorder="1" applyAlignment="1">
      <alignment vertical="center" wrapText="1"/>
    </xf>
    <xf numFmtId="181" fontId="33" fillId="0" borderId="0" xfId="0" applyNumberFormat="1" applyFont="1" applyFill="1" applyBorder="1" applyAlignment="1">
      <alignment vertical="top" wrapText="1"/>
    </xf>
    <xf numFmtId="181" fontId="33" fillId="0" borderId="36" xfId="0" applyNumberFormat="1" applyFont="1" applyBorder="1" applyAlignment="1">
      <alignment vertical="center" wrapText="1"/>
    </xf>
    <xf numFmtId="181" fontId="33" fillId="0" borderId="36" xfId="0" applyNumberFormat="1" applyFont="1" applyBorder="1" applyAlignment="1">
      <alignment horizontal="left" vertical="center" wrapText="1"/>
    </xf>
    <xf numFmtId="181" fontId="33" fillId="0" borderId="36" xfId="0" applyNumberFormat="1" applyFont="1" applyBorder="1" applyAlignment="1">
      <alignment horizontal="center" vertical="center" wrapText="1"/>
    </xf>
    <xf numFmtId="181" fontId="33" fillId="0" borderId="38" xfId="0" applyNumberFormat="1" applyFont="1" applyBorder="1" applyAlignment="1">
      <alignment horizontal="center" vertical="center" wrapText="1"/>
    </xf>
    <xf numFmtId="181" fontId="33" fillId="0" borderId="37" xfId="0" applyNumberFormat="1" applyFont="1" applyBorder="1" applyAlignment="1">
      <alignment vertical="center" wrapText="1"/>
    </xf>
    <xf numFmtId="181" fontId="33" fillId="0" borderId="36" xfId="0" applyNumberFormat="1" applyFont="1" applyFill="1" applyBorder="1" applyAlignment="1">
      <alignment vertical="center" wrapText="1"/>
    </xf>
    <xf numFmtId="181" fontId="33" fillId="0" borderId="37" xfId="0" applyNumberFormat="1" applyFont="1" applyFill="1" applyBorder="1" applyAlignment="1">
      <alignment vertical="center" wrapText="1"/>
    </xf>
    <xf numFmtId="181" fontId="33" fillId="0" borderId="38" xfId="0" applyNumberFormat="1" applyFont="1" applyBorder="1" applyAlignment="1">
      <alignment vertical="center" wrapText="1"/>
    </xf>
    <xf numFmtId="181" fontId="33" fillId="0" borderId="37" xfId="0" applyNumberFormat="1" applyFont="1" applyBorder="1" applyAlignment="1">
      <alignment vertical="center" shrinkToFit="1"/>
    </xf>
    <xf numFmtId="181" fontId="33" fillId="0" borderId="39" xfId="0" applyNumberFormat="1" applyFont="1" applyBorder="1" applyAlignment="1">
      <alignment vertical="center" wrapText="1"/>
    </xf>
    <xf numFmtId="181" fontId="33" fillId="0" borderId="39" xfId="0" applyNumberFormat="1" applyFont="1" applyBorder="1" applyAlignment="1">
      <alignment horizontal="left" vertical="center" wrapText="1"/>
    </xf>
    <xf numFmtId="181" fontId="33" fillId="0" borderId="41" xfId="0" applyNumberFormat="1" applyFont="1" applyBorder="1" applyAlignment="1">
      <alignment horizontal="center" vertical="center" wrapText="1"/>
    </xf>
    <xf numFmtId="181" fontId="33" fillId="0" borderId="40" xfId="0" applyNumberFormat="1" applyFont="1" applyBorder="1" applyAlignment="1">
      <alignment vertical="center" wrapText="1"/>
    </xf>
    <xf numFmtId="181" fontId="33" fillId="0" borderId="40" xfId="0" applyNumberFormat="1" applyFont="1" applyFill="1" applyBorder="1" applyAlignment="1">
      <alignment vertical="center" wrapText="1"/>
    </xf>
    <xf numFmtId="181" fontId="33" fillId="0" borderId="41" xfId="0" applyNumberFormat="1" applyFont="1" applyBorder="1" applyAlignment="1">
      <alignment vertical="center" wrapText="1"/>
    </xf>
    <xf numFmtId="181" fontId="33" fillId="0" borderId="40" xfId="0" applyNumberFormat="1" applyFont="1" applyBorder="1" applyAlignment="1">
      <alignment vertical="center" shrinkToFit="1"/>
    </xf>
    <xf numFmtId="181" fontId="33" fillId="0" borderId="0" xfId="0" applyNumberFormat="1" applyFont="1" applyBorder="1" applyAlignment="1">
      <alignment vertical="center" wrapText="1"/>
    </xf>
    <xf numFmtId="181" fontId="33" fillId="0" borderId="21" xfId="0" applyNumberFormat="1" applyFont="1" applyBorder="1" applyAlignment="1">
      <alignment vertical="center" wrapText="1"/>
    </xf>
    <xf numFmtId="181" fontId="33" fillId="0" borderId="14" xfId="0" applyNumberFormat="1" applyFont="1" applyBorder="1" applyAlignment="1">
      <alignment vertical="center" shrinkToFit="1"/>
    </xf>
    <xf numFmtId="181" fontId="33" fillId="0" borderId="17" xfId="0" applyNumberFormat="1" applyFont="1" applyBorder="1" applyAlignment="1">
      <alignment horizontal="center" vertical="center" wrapText="1"/>
    </xf>
    <xf numFmtId="181" fontId="33" fillId="0" borderId="17" xfId="0" applyNumberFormat="1" applyFont="1" applyBorder="1" applyAlignment="1">
      <alignment vertical="center" wrapText="1"/>
    </xf>
    <xf numFmtId="181" fontId="33" fillId="0" borderId="27" xfId="0" applyNumberFormat="1" applyFont="1" applyBorder="1" applyAlignment="1">
      <alignment vertical="center" wrapText="1"/>
    </xf>
    <xf numFmtId="181" fontId="33" fillId="0" borderId="17" xfId="0" applyNumberFormat="1" applyFont="1" applyBorder="1" applyAlignment="1">
      <alignment vertical="center" shrinkToFit="1"/>
    </xf>
    <xf numFmtId="181" fontId="36" fillId="0" borderId="0" xfId="0" applyNumberFormat="1" applyFont="1" applyAlignment="1">
      <alignment horizontal="center" vertical="center" wrapText="1"/>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quotePrefix="1">
      <alignment vertical="center" shrinkToFit="1"/>
    </xf>
    <xf numFmtId="0" fontId="7" fillId="0" borderId="14" xfId="0" applyFont="1" applyBorder="1" applyAlignment="1">
      <alignment vertical="top" wrapText="1"/>
    </xf>
    <xf numFmtId="0" fontId="7" fillId="0" borderId="14" xfId="0" applyFont="1" applyBorder="1" applyAlignment="1">
      <alignment vertical="center"/>
    </xf>
    <xf numFmtId="0" fontId="7" fillId="0" borderId="22" xfId="0" applyFont="1" applyBorder="1" applyAlignment="1">
      <alignment horizontal="center" vertical="center" wrapText="1"/>
    </xf>
    <xf numFmtId="38" fontId="7" fillId="0" borderId="22" xfId="72" applyFont="1" applyBorder="1" applyAlignment="1">
      <alignment horizontal="right" vertical="center"/>
    </xf>
    <xf numFmtId="0" fontId="7" fillId="0" borderId="22" xfId="0" applyFont="1" applyBorder="1" applyAlignment="1">
      <alignment vertical="center"/>
    </xf>
    <xf numFmtId="0" fontId="7" fillId="0" borderId="17" xfId="0" applyFont="1" applyBorder="1" applyAlignment="1">
      <alignment vertical="top" wrapText="1"/>
    </xf>
    <xf numFmtId="0" fontId="7" fillId="0" borderId="17" xfId="0" applyFont="1" applyBorder="1" applyAlignment="1">
      <alignment vertical="center"/>
    </xf>
    <xf numFmtId="0" fontId="7" fillId="0" borderId="26" xfId="0" applyFont="1" applyBorder="1" applyAlignment="1">
      <alignment horizontal="center" vertical="center"/>
    </xf>
    <xf numFmtId="177" fontId="7" fillId="0" borderId="22" xfId="0" applyNumberFormat="1" applyFont="1" applyBorder="1" applyAlignment="1">
      <alignment horizontal="center" vertical="center"/>
    </xf>
    <xf numFmtId="0" fontId="7" fillId="0" borderId="22" xfId="0" applyFont="1" applyBorder="1" applyAlignment="1">
      <alignment horizontal="right" vertical="center"/>
    </xf>
    <xf numFmtId="177" fontId="7" fillId="0" borderId="22" xfId="0" applyNumberFormat="1" applyFont="1" applyBorder="1" applyAlignment="1">
      <alignment horizontal="right" vertical="center" shrinkToFit="1"/>
    </xf>
    <xf numFmtId="177" fontId="7" fillId="0" borderId="22" xfId="0" applyNumberFormat="1" applyFont="1" applyBorder="1" applyAlignment="1">
      <alignment horizontal="right" vertical="center"/>
    </xf>
    <xf numFmtId="9" fontId="7" fillId="0" borderId="22" xfId="0" applyNumberFormat="1" applyFont="1" applyBorder="1" applyAlignment="1">
      <alignment vertical="center"/>
    </xf>
    <xf numFmtId="193" fontId="7" fillId="0" borderId="22" xfId="0" applyNumberFormat="1" applyFont="1" applyBorder="1" applyAlignment="1">
      <alignment horizontal="center" vertical="center"/>
    </xf>
    <xf numFmtId="0" fontId="37" fillId="0" borderId="0" xfId="90" applyFont="1">
      <alignment vertical="center"/>
      <protection/>
    </xf>
    <xf numFmtId="0" fontId="38" fillId="0" borderId="0" xfId="90" applyFont="1">
      <alignment vertical="center"/>
      <protection/>
    </xf>
    <xf numFmtId="0" fontId="31" fillId="0" borderId="0" xfId="0" applyFont="1" applyAlignment="1">
      <alignment/>
    </xf>
    <xf numFmtId="0" fontId="37" fillId="0" borderId="0" xfId="90" applyFont="1" applyAlignment="1">
      <alignment horizontal="left" vertical="center"/>
      <protection/>
    </xf>
    <xf numFmtId="0" fontId="39" fillId="0" borderId="0" xfId="0" applyFont="1" applyAlignment="1">
      <alignment/>
    </xf>
    <xf numFmtId="0" fontId="37" fillId="0" borderId="0" xfId="90" applyFont="1" applyAlignment="1">
      <alignment vertical="center"/>
      <protection/>
    </xf>
    <xf numFmtId="0" fontId="31" fillId="0" borderId="0" xfId="0" applyFont="1" applyAlignment="1">
      <alignment horizontal="right"/>
    </xf>
    <xf numFmtId="0" fontId="31" fillId="0" borderId="46" xfId="0" applyFont="1" applyBorder="1" applyAlignment="1">
      <alignment horizontal="distributed" vertical="distributed"/>
    </xf>
    <xf numFmtId="0" fontId="31" fillId="0" borderId="15" xfId="0" applyFont="1" applyBorder="1" applyAlignment="1">
      <alignment horizontal="distributed" vertical="distributed"/>
    </xf>
    <xf numFmtId="0" fontId="31" fillId="0" borderId="3" xfId="0" applyFont="1" applyBorder="1" applyAlignment="1">
      <alignment horizontal="distributed" vertical="distributed"/>
    </xf>
    <xf numFmtId="0" fontId="31" fillId="0" borderId="16" xfId="0" applyFont="1" applyBorder="1" applyAlignment="1">
      <alignment horizontal="distributed" vertical="distributed"/>
    </xf>
    <xf numFmtId="0" fontId="31" fillId="0" borderId="17" xfId="0" applyFont="1" applyBorder="1" applyAlignment="1">
      <alignment horizontal="distributed" vertical="distributed"/>
    </xf>
    <xf numFmtId="0" fontId="31" fillId="0" borderId="47" xfId="0" applyFont="1" applyBorder="1" applyAlignment="1">
      <alignment/>
    </xf>
    <xf numFmtId="0" fontId="31" fillId="0" borderId="14" xfId="0" applyFont="1" applyBorder="1" applyAlignment="1">
      <alignment/>
    </xf>
    <xf numFmtId="0" fontId="31" fillId="0" borderId="20" xfId="0" applyFont="1" applyBorder="1" applyAlignment="1">
      <alignment horizontal="distributed"/>
    </xf>
    <xf numFmtId="38" fontId="31" fillId="0" borderId="14" xfId="76" applyFont="1" applyBorder="1" applyAlignment="1">
      <alignment/>
    </xf>
    <xf numFmtId="0" fontId="31" fillId="0" borderId="14" xfId="0" applyFont="1" applyBorder="1" applyAlignment="1">
      <alignment horizontal="fill" vertical="top" shrinkToFit="1"/>
    </xf>
    <xf numFmtId="0" fontId="31" fillId="0" borderId="48" xfId="0" applyFont="1" applyBorder="1" applyAlignment="1">
      <alignment/>
    </xf>
    <xf numFmtId="0" fontId="31" fillId="0" borderId="49" xfId="0" applyFont="1" applyBorder="1" applyAlignment="1">
      <alignment horizontal="center"/>
    </xf>
    <xf numFmtId="0" fontId="31" fillId="0" borderId="17" xfId="0" applyFont="1" applyBorder="1" applyAlignment="1">
      <alignment/>
    </xf>
    <xf numFmtId="0" fontId="31" fillId="0" borderId="26" xfId="0" applyFont="1" applyBorder="1" applyAlignment="1">
      <alignment horizontal="distributed"/>
    </xf>
    <xf numFmtId="38" fontId="31" fillId="0" borderId="17" xfId="76" applyFont="1" applyBorder="1" applyAlignment="1">
      <alignment/>
    </xf>
    <xf numFmtId="0" fontId="31" fillId="0" borderId="17" xfId="0" applyFont="1" applyBorder="1" applyAlignment="1">
      <alignment horizontal="fill" vertical="top" shrinkToFit="1"/>
    </xf>
    <xf numFmtId="0" fontId="31" fillId="0" borderId="50" xfId="0" applyFont="1" applyBorder="1" applyAlignment="1">
      <alignment/>
    </xf>
    <xf numFmtId="38" fontId="31" fillId="0" borderId="14" xfId="0" applyNumberFormat="1" applyFont="1" applyBorder="1" applyAlignment="1">
      <alignment horizontal="fill" vertical="top" shrinkToFit="1"/>
    </xf>
    <xf numFmtId="0" fontId="31" fillId="0" borderId="49" xfId="0" applyFont="1" applyBorder="1" applyAlignment="1">
      <alignment/>
    </xf>
    <xf numFmtId="0" fontId="31" fillId="0" borderId="22" xfId="0" applyFont="1" applyBorder="1" applyAlignment="1">
      <alignment horizontal="right"/>
    </xf>
    <xf numFmtId="0" fontId="31" fillId="0" borderId="0" xfId="0" applyFont="1" applyBorder="1" applyAlignment="1">
      <alignment horizontal="distributed"/>
    </xf>
    <xf numFmtId="38" fontId="31" fillId="0" borderId="22" xfId="76" applyFont="1" applyBorder="1" applyAlignment="1">
      <alignment/>
    </xf>
    <xf numFmtId="0" fontId="31" fillId="0" borderId="22" xfId="0" applyFont="1" applyBorder="1" applyAlignment="1">
      <alignment/>
    </xf>
    <xf numFmtId="0" fontId="31" fillId="0" borderId="51" xfId="0" applyFont="1" applyBorder="1" applyAlignment="1">
      <alignment/>
    </xf>
    <xf numFmtId="0" fontId="31" fillId="0" borderId="14" xfId="0" applyFont="1" applyBorder="1" applyAlignment="1">
      <alignment horizontal="right"/>
    </xf>
    <xf numFmtId="0" fontId="31" fillId="0" borderId="20" xfId="0" applyFont="1" applyBorder="1" applyAlignment="1">
      <alignment horizontal="center"/>
    </xf>
    <xf numFmtId="57" fontId="31" fillId="0" borderId="14" xfId="0" applyNumberFormat="1" applyFont="1" applyFill="1" applyBorder="1" applyAlignment="1">
      <alignment horizontal="center"/>
    </xf>
    <xf numFmtId="176" fontId="31" fillId="0" borderId="25" xfId="0" applyNumberFormat="1" applyFont="1" applyFill="1" applyBorder="1" applyAlignment="1">
      <alignment horizontal="left" shrinkToFit="1"/>
    </xf>
    <xf numFmtId="57" fontId="31" fillId="0" borderId="14" xfId="0" applyNumberFormat="1" applyFont="1" applyBorder="1" applyAlignment="1">
      <alignment/>
    </xf>
    <xf numFmtId="57" fontId="31" fillId="0" borderId="14" xfId="0" applyNumberFormat="1" applyFont="1" applyBorder="1" applyAlignment="1">
      <alignment shrinkToFit="1"/>
    </xf>
    <xf numFmtId="0" fontId="31" fillId="0" borderId="17" xfId="0" applyFont="1" applyBorder="1" applyAlignment="1">
      <alignment horizontal="right"/>
    </xf>
    <xf numFmtId="49" fontId="31" fillId="0" borderId="26" xfId="0" applyNumberFormat="1" applyFont="1" applyFill="1" applyBorder="1" applyAlignment="1">
      <alignment horizontal="center" shrinkToFit="1"/>
    </xf>
    <xf numFmtId="38" fontId="31" fillId="0" borderId="17" xfId="76" applyFont="1" applyFill="1" applyBorder="1" applyAlignment="1">
      <alignment horizontal="center"/>
    </xf>
    <xf numFmtId="38" fontId="31" fillId="0" borderId="17" xfId="76" applyFont="1" applyFill="1" applyBorder="1" applyAlignment="1">
      <alignment/>
    </xf>
    <xf numFmtId="57" fontId="40" fillId="0" borderId="17" xfId="0" applyNumberFormat="1" applyFont="1" applyFill="1" applyBorder="1" applyAlignment="1">
      <alignment horizontal="center"/>
    </xf>
    <xf numFmtId="194" fontId="31" fillId="0" borderId="26" xfId="0" applyNumberFormat="1" applyFont="1" applyFill="1" applyBorder="1" applyAlignment="1" quotePrefix="1">
      <alignment horizontal="center" shrinkToFit="1"/>
    </xf>
    <xf numFmtId="57" fontId="90" fillId="0" borderId="18" xfId="0" applyNumberFormat="1" applyFont="1" applyBorder="1" applyAlignment="1">
      <alignment horizontal="center"/>
    </xf>
    <xf numFmtId="57" fontId="90" fillId="0" borderId="17" xfId="0" applyNumberFormat="1" applyFont="1" applyBorder="1" applyAlignment="1">
      <alignment horizontal="center"/>
    </xf>
    <xf numFmtId="0" fontId="31" fillId="0" borderId="17" xfId="0" applyFont="1" applyBorder="1" applyAlignment="1">
      <alignment shrinkToFit="1"/>
    </xf>
    <xf numFmtId="0" fontId="31" fillId="0" borderId="50" xfId="0" applyFont="1" applyFill="1" applyBorder="1" applyAlignment="1">
      <alignment shrinkToFit="1"/>
    </xf>
    <xf numFmtId="0" fontId="31" fillId="0" borderId="47" xfId="0" applyFont="1" applyBorder="1" applyAlignment="1">
      <alignment horizontal="right"/>
    </xf>
    <xf numFmtId="0" fontId="31" fillId="0" borderId="20" xfId="0" applyFont="1" applyFill="1" applyBorder="1" applyAlignment="1">
      <alignment horizontal="center"/>
    </xf>
    <xf numFmtId="38" fontId="31" fillId="0" borderId="14" xfId="76" applyFont="1" applyFill="1" applyBorder="1" applyAlignment="1">
      <alignment/>
    </xf>
    <xf numFmtId="176" fontId="31" fillId="0" borderId="22" xfId="0" applyNumberFormat="1" applyFont="1" applyBorder="1" applyAlignment="1" quotePrefix="1">
      <alignment horizontal="left"/>
    </xf>
    <xf numFmtId="57" fontId="31" fillId="0" borderId="22" xfId="0" applyNumberFormat="1" applyFont="1" applyBorder="1" applyAlignment="1">
      <alignment horizontal="center"/>
    </xf>
    <xf numFmtId="0" fontId="31" fillId="0" borderId="48" xfId="0" applyFont="1" applyFill="1" applyBorder="1" applyAlignment="1">
      <alignment shrinkToFit="1"/>
    </xf>
    <xf numFmtId="0" fontId="31" fillId="0" borderId="49" xfId="0" applyFont="1" applyBorder="1" applyAlignment="1">
      <alignment horizontal="right"/>
    </xf>
    <xf numFmtId="0" fontId="31" fillId="0" borderId="26" xfId="0" applyFont="1" applyFill="1" applyBorder="1" applyAlignment="1" quotePrefix="1">
      <alignment horizontal="center" shrinkToFit="1"/>
    </xf>
    <xf numFmtId="57" fontId="31" fillId="0" borderId="17" xfId="0" applyNumberFormat="1" applyFont="1" applyFill="1" applyBorder="1" applyAlignment="1">
      <alignment horizontal="center"/>
    </xf>
    <xf numFmtId="57" fontId="31" fillId="0" borderId="18" xfId="0" applyNumberFormat="1" applyFont="1" applyBorder="1" applyAlignment="1">
      <alignment horizontal="center"/>
    </xf>
    <xf numFmtId="57" fontId="31" fillId="0" borderId="17" xfId="0" applyNumberFormat="1" applyFont="1" applyBorder="1" applyAlignment="1">
      <alignment horizontal="center"/>
    </xf>
    <xf numFmtId="0" fontId="31" fillId="0" borderId="52" xfId="0" applyFont="1" applyFill="1" applyBorder="1" applyAlignment="1">
      <alignment shrinkToFit="1"/>
    </xf>
    <xf numFmtId="38" fontId="36" fillId="0" borderId="14" xfId="76" applyFont="1" applyFill="1" applyBorder="1" applyAlignment="1">
      <alignment/>
    </xf>
    <xf numFmtId="38" fontId="31" fillId="0" borderId="14" xfId="76" applyFont="1" applyFill="1" applyBorder="1" applyAlignment="1">
      <alignment horizontal="center"/>
    </xf>
    <xf numFmtId="57" fontId="31" fillId="0" borderId="14" xfId="0" applyNumberFormat="1" applyFont="1" applyBorder="1" applyAlignment="1">
      <alignment horizontal="center"/>
    </xf>
    <xf numFmtId="195" fontId="31" fillId="0" borderId="14" xfId="0" applyNumberFormat="1" applyFont="1" applyBorder="1" applyAlignment="1">
      <alignment horizontal="left"/>
    </xf>
    <xf numFmtId="0" fontId="31" fillId="0" borderId="14" xfId="0" applyFont="1" applyBorder="1" applyAlignment="1">
      <alignment horizontal="center"/>
    </xf>
    <xf numFmtId="0" fontId="31" fillId="0" borderId="51" xfId="0" applyFont="1" applyBorder="1" applyAlignment="1">
      <alignment horizontal="right"/>
    </xf>
    <xf numFmtId="0" fontId="31" fillId="0" borderId="0" xfId="0" applyFont="1" applyFill="1" applyBorder="1" applyAlignment="1">
      <alignment horizontal="center" shrinkToFit="1"/>
    </xf>
    <xf numFmtId="38" fontId="31" fillId="0" borderId="22" xfId="76" applyFont="1" applyFill="1" applyBorder="1" applyAlignment="1">
      <alignment horizontal="center"/>
    </xf>
    <xf numFmtId="38" fontId="31" fillId="0" borderId="22" xfId="76" applyFont="1" applyFill="1" applyBorder="1" applyAlignment="1">
      <alignment horizontal="right"/>
    </xf>
    <xf numFmtId="38" fontId="31" fillId="0" borderId="22" xfId="76" applyFont="1" applyFill="1" applyBorder="1" applyAlignment="1">
      <alignment/>
    </xf>
    <xf numFmtId="0" fontId="31" fillId="0" borderId="20" xfId="0" applyFont="1" applyFill="1" applyBorder="1" applyAlignment="1">
      <alignment horizontal="center" shrinkToFit="1"/>
    </xf>
    <xf numFmtId="38" fontId="31" fillId="0" borderId="14" xfId="76" applyFont="1" applyFill="1" applyBorder="1" applyAlignment="1">
      <alignment horizontal="right"/>
    </xf>
    <xf numFmtId="57" fontId="40" fillId="0" borderId="14" xfId="0" applyNumberFormat="1" applyFont="1" applyBorder="1" applyAlignment="1">
      <alignment horizontal="center"/>
    </xf>
    <xf numFmtId="176" fontId="31" fillId="0" borderId="21" xfId="0" applyNumberFormat="1" applyFont="1" applyBorder="1" applyAlignment="1">
      <alignment horizontal="right"/>
    </xf>
    <xf numFmtId="57" fontId="31" fillId="0" borderId="19" xfId="0" applyNumberFormat="1" applyFont="1" applyBorder="1" applyAlignment="1">
      <alignment horizontal="center"/>
    </xf>
    <xf numFmtId="0" fontId="32" fillId="0" borderId="14" xfId="0" applyFont="1" applyBorder="1" applyAlignment="1">
      <alignment horizontal="center" vertical="top" shrinkToFit="1"/>
    </xf>
    <xf numFmtId="0" fontId="31" fillId="0" borderId="26" xfId="0" applyFont="1" applyFill="1" applyBorder="1" applyAlignment="1">
      <alignment horizontal="center" shrinkToFit="1"/>
    </xf>
    <xf numFmtId="38" fontId="31" fillId="0" borderId="17" xfId="76" applyFont="1" applyFill="1" applyBorder="1" applyAlignment="1">
      <alignment horizontal="right"/>
    </xf>
    <xf numFmtId="57" fontId="40" fillId="0" borderId="17" xfId="0" applyNumberFormat="1" applyFont="1" applyBorder="1" applyAlignment="1">
      <alignment horizontal="center"/>
    </xf>
    <xf numFmtId="176" fontId="31" fillId="0" borderId="27" xfId="0" applyNumberFormat="1" applyFont="1" applyBorder="1" applyAlignment="1">
      <alignment horizontal="right"/>
    </xf>
    <xf numFmtId="0" fontId="32" fillId="0" borderId="17" xfId="0" applyFont="1" applyBorder="1" applyAlignment="1">
      <alignment horizontal="center" vertical="top" shrinkToFit="1"/>
    </xf>
    <xf numFmtId="0" fontId="31" fillId="0" borderId="52" xfId="0" applyFont="1" applyFill="1" applyBorder="1" applyAlignment="1">
      <alignment/>
    </xf>
    <xf numFmtId="0" fontId="31" fillId="0" borderId="0" xfId="0" applyFont="1" applyFill="1" applyBorder="1" applyAlignment="1">
      <alignment horizontal="center"/>
    </xf>
    <xf numFmtId="0" fontId="31" fillId="0" borderId="22" xfId="0" applyFont="1" applyFill="1" applyBorder="1" applyAlignment="1">
      <alignment/>
    </xf>
    <xf numFmtId="0" fontId="31" fillId="0" borderId="22" xfId="0" applyFont="1" applyFill="1" applyBorder="1" applyAlignment="1">
      <alignment horizontal="right"/>
    </xf>
    <xf numFmtId="38" fontId="36" fillId="0" borderId="22" xfId="76" applyFont="1" applyFill="1" applyBorder="1" applyAlignment="1">
      <alignment/>
    </xf>
    <xf numFmtId="195" fontId="31" fillId="0" borderId="22" xfId="0" applyNumberFormat="1" applyFont="1" applyBorder="1" applyAlignment="1">
      <alignment horizontal="left"/>
    </xf>
    <xf numFmtId="0" fontId="31" fillId="0" borderId="22" xfId="0" applyFont="1" applyBorder="1" applyAlignment="1">
      <alignment horizontal="center"/>
    </xf>
    <xf numFmtId="0" fontId="31" fillId="0" borderId="0" xfId="0" applyFont="1" applyBorder="1" applyAlignment="1">
      <alignment horizontal="center"/>
    </xf>
    <xf numFmtId="0" fontId="41" fillId="0" borderId="22" xfId="0" applyFont="1" applyBorder="1" applyAlignment="1">
      <alignment horizontal="center" vertical="top" shrinkToFit="1"/>
    </xf>
    <xf numFmtId="57" fontId="31" fillId="0" borderId="23" xfId="0" applyNumberFormat="1" applyFont="1" applyBorder="1" applyAlignment="1">
      <alignment horizontal="center"/>
    </xf>
    <xf numFmtId="0" fontId="31" fillId="0" borderId="14" xfId="0" applyFont="1" applyFill="1" applyBorder="1" applyAlignment="1">
      <alignment/>
    </xf>
    <xf numFmtId="0" fontId="36" fillId="0" borderId="14" xfId="0" applyFont="1" applyFill="1" applyBorder="1" applyAlignment="1">
      <alignment/>
    </xf>
    <xf numFmtId="0" fontId="41" fillId="0" borderId="14" xfId="0" applyFont="1" applyBorder="1" applyAlignment="1">
      <alignment horizontal="center" vertical="top" shrinkToFit="1"/>
    </xf>
    <xf numFmtId="0" fontId="31" fillId="0" borderId="17" xfId="0" applyFont="1" applyBorder="1" applyAlignment="1">
      <alignment horizontal="left"/>
    </xf>
    <xf numFmtId="0" fontId="31" fillId="0" borderId="26" xfId="0" applyFont="1" applyFill="1" applyBorder="1" applyAlignment="1">
      <alignment horizontal="center"/>
    </xf>
    <xf numFmtId="0" fontId="31" fillId="0" borderId="52" xfId="0" applyFont="1" applyBorder="1" applyAlignment="1">
      <alignment horizontal="left"/>
    </xf>
    <xf numFmtId="57" fontId="31" fillId="0" borderId="22" xfId="0" applyNumberFormat="1" applyFont="1" applyBorder="1" applyAlignment="1">
      <alignment horizontal="center" shrinkToFit="1"/>
    </xf>
    <xf numFmtId="57" fontId="31" fillId="0" borderId="22" xfId="0" applyNumberFormat="1" applyFont="1" applyBorder="1" applyAlignment="1">
      <alignment shrinkToFit="1"/>
    </xf>
    <xf numFmtId="0" fontId="31" fillId="0" borderId="48" xfId="0" applyFont="1" applyFill="1" applyBorder="1" applyAlignment="1">
      <alignment horizontal="center"/>
    </xf>
    <xf numFmtId="57" fontId="31" fillId="0" borderId="17" xfId="0" applyNumberFormat="1" applyFont="1" applyBorder="1" applyAlignment="1">
      <alignment horizontal="center" shrinkToFit="1"/>
    </xf>
    <xf numFmtId="57" fontId="31" fillId="0" borderId="52" xfId="0" applyNumberFormat="1" applyFont="1" applyFill="1" applyBorder="1" applyAlignment="1">
      <alignment horizontal="distributed"/>
    </xf>
    <xf numFmtId="0" fontId="31" fillId="0" borderId="50" xfId="0" applyFont="1" applyBorder="1" applyAlignment="1">
      <alignment horizontal="center"/>
    </xf>
    <xf numFmtId="0" fontId="31" fillId="0" borderId="22" xfId="0" applyFont="1" applyFill="1" applyBorder="1" applyAlignment="1">
      <alignment horizontal="distributed" vertical="center"/>
    </xf>
    <xf numFmtId="194" fontId="31" fillId="0" borderId="20" xfId="0" applyNumberFormat="1" applyFont="1" applyFill="1" applyBorder="1" applyAlignment="1">
      <alignment horizontal="center" shrinkToFit="1"/>
    </xf>
    <xf numFmtId="57" fontId="31" fillId="0" borderId="20" xfId="0" applyNumberFormat="1" applyFont="1" applyBorder="1" applyAlignment="1">
      <alignment horizontal="center"/>
    </xf>
    <xf numFmtId="0" fontId="31" fillId="0" borderId="14" xfId="0" applyFont="1" applyBorder="1" applyAlignment="1">
      <alignment shrinkToFit="1"/>
    </xf>
    <xf numFmtId="194" fontId="31" fillId="0" borderId="26" xfId="0" applyNumberFormat="1" applyFont="1" applyFill="1" applyBorder="1" applyAlignment="1">
      <alignment horizontal="center" shrinkToFit="1"/>
    </xf>
    <xf numFmtId="57" fontId="31" fillId="0" borderId="26" xfId="0" applyNumberFormat="1" applyFont="1" applyBorder="1" applyAlignment="1">
      <alignment horizontal="center"/>
    </xf>
    <xf numFmtId="0" fontId="31" fillId="0" borderId="52" xfId="0" applyFont="1" applyFill="1" applyBorder="1" applyAlignment="1">
      <alignment horizontal="center"/>
    </xf>
    <xf numFmtId="57" fontId="40" fillId="0" borderId="22" xfId="0" applyNumberFormat="1" applyFont="1" applyFill="1" applyBorder="1" applyAlignment="1">
      <alignment horizontal="center"/>
    </xf>
    <xf numFmtId="57" fontId="31" fillId="0" borderId="22" xfId="0" applyNumberFormat="1" applyFont="1" applyFill="1" applyBorder="1" applyAlignment="1">
      <alignment horizontal="center"/>
    </xf>
    <xf numFmtId="0" fontId="31" fillId="0" borderId="0" xfId="0" applyFont="1" applyBorder="1" applyAlignment="1">
      <alignment/>
    </xf>
    <xf numFmtId="0" fontId="31" fillId="0" borderId="22" xfId="0" applyFont="1" applyBorder="1" applyAlignment="1">
      <alignment horizontal="distributed"/>
    </xf>
    <xf numFmtId="57" fontId="40" fillId="0" borderId="14" xfId="0" applyNumberFormat="1" applyFont="1" applyFill="1" applyBorder="1" applyAlignment="1">
      <alignment horizontal="center"/>
    </xf>
    <xf numFmtId="0" fontId="31" fillId="0" borderId="20" xfId="0" applyFont="1" applyBorder="1" applyAlignment="1">
      <alignment/>
    </xf>
    <xf numFmtId="0" fontId="33" fillId="0" borderId="49" xfId="0" applyFont="1" applyBorder="1" applyAlignment="1">
      <alignment/>
    </xf>
    <xf numFmtId="0" fontId="33" fillId="0" borderId="17" xfId="0" applyFont="1" applyBorder="1" applyAlignment="1">
      <alignment horizontal="distributed"/>
    </xf>
    <xf numFmtId="0" fontId="31" fillId="0" borderId="22" xfId="0" applyFont="1" applyBorder="1" applyAlignment="1" quotePrefix="1">
      <alignment/>
    </xf>
    <xf numFmtId="0" fontId="31" fillId="0" borderId="17" xfId="0" applyFont="1" applyBorder="1" applyAlignment="1">
      <alignment horizontal="distributed" shrinkToFit="1"/>
    </xf>
    <xf numFmtId="38" fontId="31" fillId="0" borderId="17" xfId="76" applyFont="1" applyBorder="1" applyAlignment="1">
      <alignment horizontal="center"/>
    </xf>
    <xf numFmtId="38" fontId="31" fillId="0" borderId="22" xfId="76" applyFont="1" applyBorder="1" applyAlignment="1">
      <alignment horizontal="center"/>
    </xf>
    <xf numFmtId="0" fontId="31" fillId="0" borderId="14" xfId="0" applyFont="1" applyFill="1" applyBorder="1" applyAlignment="1">
      <alignment horizontal="distributed" vertical="center"/>
    </xf>
    <xf numFmtId="38" fontId="31" fillId="0" borderId="53" xfId="76" applyFont="1" applyFill="1" applyBorder="1" applyAlignment="1">
      <alignment horizontal="center"/>
    </xf>
    <xf numFmtId="38" fontId="31" fillId="0" borderId="53" xfId="76" applyFont="1" applyFill="1" applyBorder="1" applyAlignment="1">
      <alignment/>
    </xf>
    <xf numFmtId="57" fontId="31" fillId="0" borderId="53" xfId="0" applyNumberFormat="1" applyFont="1" applyFill="1" applyBorder="1" applyAlignment="1">
      <alignment horizontal="center"/>
    </xf>
    <xf numFmtId="194" fontId="31" fillId="0" borderId="54" xfId="0" applyNumberFormat="1" applyFont="1" applyFill="1" applyBorder="1" applyAlignment="1">
      <alignment horizontal="center" shrinkToFit="1"/>
    </xf>
    <xf numFmtId="57" fontId="31" fillId="0" borderId="53" xfId="0" applyNumberFormat="1" applyFont="1" applyBorder="1" applyAlignment="1">
      <alignment horizontal="center"/>
    </xf>
    <xf numFmtId="0" fontId="31" fillId="0" borderId="53" xfId="0" applyFont="1" applyBorder="1" applyAlignment="1">
      <alignment shrinkToFit="1"/>
    </xf>
    <xf numFmtId="0" fontId="31" fillId="0" borderId="52" xfId="0" applyFont="1" applyBorder="1" applyAlignment="1">
      <alignment horizontal="center"/>
    </xf>
    <xf numFmtId="57" fontId="31" fillId="0" borderId="25" xfId="0" applyNumberFormat="1" applyFont="1" applyBorder="1" applyAlignment="1">
      <alignment horizontal="left"/>
    </xf>
    <xf numFmtId="0" fontId="31" fillId="0" borderId="19" xfId="0" applyFont="1" applyBorder="1" applyAlignment="1">
      <alignment horizontal="center"/>
    </xf>
    <xf numFmtId="0" fontId="41" fillId="0" borderId="19" xfId="0" applyFont="1" applyBorder="1" applyAlignment="1">
      <alignment horizontal="center" vertical="top" shrinkToFit="1"/>
    </xf>
    <xf numFmtId="49" fontId="31" fillId="0" borderId="27" xfId="0" applyNumberFormat="1" applyFont="1" applyBorder="1" applyAlignment="1">
      <alignment horizontal="right"/>
    </xf>
    <xf numFmtId="0" fontId="32" fillId="0" borderId="23" xfId="0" applyFont="1" applyBorder="1" applyAlignment="1">
      <alignment horizontal="center" vertical="top" shrinkToFit="1"/>
    </xf>
    <xf numFmtId="38" fontId="36" fillId="0" borderId="14" xfId="76" applyFont="1" applyBorder="1" applyAlignment="1">
      <alignment horizontal="center"/>
    </xf>
    <xf numFmtId="0" fontId="41" fillId="0" borderId="14" xfId="0" applyFont="1" applyBorder="1" applyAlignment="1">
      <alignment horizontal="fill" shrinkToFit="1"/>
    </xf>
    <xf numFmtId="57" fontId="31" fillId="0" borderId="17" xfId="0" applyNumberFormat="1" applyFont="1" applyBorder="1" applyAlignment="1">
      <alignment horizontal="distributed"/>
    </xf>
    <xf numFmtId="49" fontId="31" fillId="0" borderId="17" xfId="0" applyNumberFormat="1" applyFont="1" applyBorder="1" applyAlignment="1">
      <alignment horizontal="right"/>
    </xf>
    <xf numFmtId="49" fontId="31" fillId="0" borderId="17" xfId="0" applyNumberFormat="1" applyFont="1" applyBorder="1" applyAlignment="1">
      <alignment horizontal="center"/>
    </xf>
    <xf numFmtId="0" fontId="32" fillId="0" borderId="17" xfId="0" applyFont="1" applyBorder="1" applyAlignment="1">
      <alignment horizontal="center" shrinkToFit="1"/>
    </xf>
    <xf numFmtId="0" fontId="31" fillId="0" borderId="48" xfId="0" applyFont="1" applyBorder="1" applyAlignment="1">
      <alignment horizontal="center"/>
    </xf>
    <xf numFmtId="38" fontId="31" fillId="0" borderId="14" xfId="76" applyFont="1" applyBorder="1" applyAlignment="1">
      <alignment horizontal="center"/>
    </xf>
    <xf numFmtId="0" fontId="31" fillId="0" borderId="55" xfId="0" applyFont="1" applyBorder="1" applyAlignment="1">
      <alignment horizontal="right"/>
    </xf>
    <xf numFmtId="0" fontId="31" fillId="0" borderId="53" xfId="0" applyFont="1" applyBorder="1" applyAlignment="1">
      <alignment horizontal="right"/>
    </xf>
    <xf numFmtId="0" fontId="31" fillId="0" borderId="54" xfId="0" applyFont="1" applyBorder="1" applyAlignment="1">
      <alignment horizontal="distributed"/>
    </xf>
    <xf numFmtId="0" fontId="31" fillId="0" borderId="53" xfId="0" applyFont="1" applyBorder="1" applyAlignment="1">
      <alignment/>
    </xf>
    <xf numFmtId="38" fontId="31" fillId="0" borderId="53" xfId="76" applyFont="1" applyBorder="1" applyAlignment="1">
      <alignment/>
    </xf>
    <xf numFmtId="0" fontId="31" fillId="0" borderId="56" xfId="0" applyFont="1" applyFill="1" applyBorder="1" applyAlignment="1">
      <alignment shrinkToFit="1"/>
    </xf>
    <xf numFmtId="38" fontId="31" fillId="0" borderId="0" xfId="0" applyNumberFormat="1" applyFont="1" applyAlignment="1">
      <alignment/>
    </xf>
    <xf numFmtId="49" fontId="31" fillId="0" borderId="0" xfId="0" applyNumberFormat="1" applyFont="1" applyBorder="1" applyAlignment="1">
      <alignment horizontal="center"/>
    </xf>
    <xf numFmtId="0" fontId="32" fillId="0" borderId="0" xfId="0" applyFont="1" applyBorder="1" applyAlignment="1">
      <alignment horizontal="center" vertical="top"/>
    </xf>
    <xf numFmtId="0" fontId="41" fillId="0" borderId="0" xfId="0" applyFont="1" applyBorder="1" applyAlignment="1">
      <alignment horizontal="fill" vertical="top"/>
    </xf>
    <xf numFmtId="38" fontId="31" fillId="0" borderId="0" xfId="76" applyFont="1" applyBorder="1" applyAlignment="1">
      <alignment/>
    </xf>
    <xf numFmtId="180" fontId="31" fillId="0" borderId="0" xfId="0" applyNumberFormat="1" applyFont="1" applyAlignment="1">
      <alignment/>
    </xf>
    <xf numFmtId="57" fontId="31" fillId="0" borderId="0" xfId="0" applyNumberFormat="1" applyFont="1" applyBorder="1" applyAlignment="1">
      <alignment horizontal="center"/>
    </xf>
    <xf numFmtId="0" fontId="11" fillId="0" borderId="0" xfId="90" applyFont="1">
      <alignment vertical="center"/>
      <protection/>
    </xf>
    <xf numFmtId="0" fontId="11" fillId="0" borderId="0" xfId="90" applyFont="1" applyAlignment="1">
      <alignment horizontal="left" vertical="center"/>
      <protection/>
    </xf>
    <xf numFmtId="0" fontId="5" fillId="0" borderId="0" xfId="0" applyFont="1" applyAlignment="1">
      <alignment/>
    </xf>
    <xf numFmtId="0" fontId="3" fillId="0" borderId="0" xfId="0" applyFont="1" applyAlignment="1">
      <alignment/>
    </xf>
    <xf numFmtId="0" fontId="3" fillId="0" borderId="0" xfId="0" applyFont="1" applyAlignment="1">
      <alignment vertical="center"/>
    </xf>
    <xf numFmtId="0" fontId="43" fillId="0" borderId="0" xfId="0" applyFont="1" applyAlignment="1">
      <alignment vertical="center"/>
    </xf>
    <xf numFmtId="0" fontId="7" fillId="0" borderId="57" xfId="0" applyFont="1" applyBorder="1" applyAlignment="1">
      <alignment horizontal="center"/>
    </xf>
    <xf numFmtId="0" fontId="3" fillId="0" borderId="46"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61" xfId="0" applyFont="1" applyBorder="1" applyAlignment="1">
      <alignment/>
    </xf>
    <xf numFmtId="0" fontId="3" fillId="0" borderId="0" xfId="0" applyFont="1" applyBorder="1" applyAlignment="1">
      <alignment/>
    </xf>
    <xf numFmtId="0" fontId="7" fillId="0" borderId="51" xfId="0" applyFont="1" applyBorder="1" applyAlignment="1">
      <alignment horizontal="center" vertical="distributed"/>
    </xf>
    <xf numFmtId="0" fontId="6" fillId="0" borderId="22" xfId="0" applyFont="1" applyBorder="1" applyAlignment="1">
      <alignment horizontal="distributed" vertical="distributed"/>
    </xf>
    <xf numFmtId="0" fontId="6" fillId="0" borderId="22" xfId="0" applyFont="1" applyBorder="1" applyAlignment="1">
      <alignment horizontal="distributed" vertical="center"/>
    </xf>
    <xf numFmtId="0" fontId="6" fillId="0" borderId="22" xfId="0" applyFont="1" applyBorder="1" applyAlignment="1">
      <alignment horizontal="distributed" vertical="center"/>
    </xf>
    <xf numFmtId="0" fontId="6" fillId="0" borderId="14" xfId="0" applyFont="1" applyBorder="1" applyAlignment="1">
      <alignment/>
    </xf>
    <xf numFmtId="0" fontId="6" fillId="0" borderId="14" xfId="0" applyFont="1" applyBorder="1" applyAlignment="1">
      <alignment horizontal="distributed" vertical="distributed" shrinkToFit="1"/>
    </xf>
    <xf numFmtId="0" fontId="44" fillId="0" borderId="14" xfId="0" applyFont="1" applyBorder="1" applyAlignment="1">
      <alignment horizontal="distributed" vertical="distributed" shrinkToFit="1"/>
    </xf>
    <xf numFmtId="0" fontId="6" fillId="0" borderId="14" xfId="0" applyFont="1" applyBorder="1" applyAlignment="1">
      <alignment shrinkToFit="1"/>
    </xf>
    <xf numFmtId="0" fontId="6" fillId="0" borderId="14" xfId="0" applyFont="1" applyBorder="1" applyAlignment="1">
      <alignment horizontal="distributed" vertical="distributed"/>
    </xf>
    <xf numFmtId="0" fontId="6" fillId="0" borderId="14" xfId="0" applyFont="1" applyBorder="1" applyAlignment="1">
      <alignment horizontal="justify" vertical="distributed"/>
    </xf>
    <xf numFmtId="0" fontId="6" fillId="0" borderId="48" xfId="0" applyFont="1" applyBorder="1" applyAlignment="1">
      <alignment horizontal="distributed" vertical="distributed"/>
    </xf>
    <xf numFmtId="0" fontId="6" fillId="0" borderId="0" xfId="0" applyFont="1" applyBorder="1" applyAlignment="1">
      <alignment horizontal="distributed" vertical="center"/>
    </xf>
    <xf numFmtId="0" fontId="6" fillId="0" borderId="0" xfId="0" applyFont="1" applyBorder="1" applyAlignment="1">
      <alignment/>
    </xf>
    <xf numFmtId="0" fontId="6" fillId="0" borderId="0" xfId="0" applyFont="1" applyBorder="1" applyAlignment="1">
      <alignment horizontal="distributed" vertical="distributed"/>
    </xf>
    <xf numFmtId="0" fontId="6" fillId="0" borderId="0" xfId="0" applyFont="1" applyBorder="1" applyAlignment="1">
      <alignment horizontal="justify" vertical="distributed"/>
    </xf>
    <xf numFmtId="0" fontId="7" fillId="0" borderId="51" xfId="0" applyFont="1" applyBorder="1" applyAlignment="1">
      <alignment horizontal="center" vertical="top"/>
    </xf>
    <xf numFmtId="0" fontId="6" fillId="0" borderId="17" xfId="0" applyFont="1" applyBorder="1" applyAlignment="1">
      <alignment/>
    </xf>
    <xf numFmtId="0" fontId="3" fillId="0" borderId="17" xfId="0" applyFont="1" applyBorder="1" applyAlignment="1">
      <alignment/>
    </xf>
    <xf numFmtId="38" fontId="6" fillId="0" borderId="17" xfId="76" applyFont="1" applyBorder="1" applyAlignment="1">
      <alignment/>
    </xf>
    <xf numFmtId="0" fontId="6" fillId="0" borderId="17" xfId="0" applyFont="1" applyBorder="1" applyAlignment="1">
      <alignment horizontal="distributed" vertical="center"/>
    </xf>
    <xf numFmtId="0" fontId="6" fillId="0" borderId="17" xfId="0" applyFont="1" applyBorder="1" applyAlignment="1">
      <alignment horizontal="distributed" vertical="center" shrinkToFit="1"/>
    </xf>
    <xf numFmtId="0" fontId="44" fillId="0" borderId="17" xfId="0" applyFont="1" applyBorder="1" applyAlignment="1">
      <alignment horizontal="distributed" vertical="center" shrinkToFit="1"/>
    </xf>
    <xf numFmtId="0" fontId="6" fillId="0" borderId="17" xfId="0" applyFont="1" applyBorder="1" applyAlignment="1">
      <alignment horizontal="distributed" vertical="distributed"/>
    </xf>
    <xf numFmtId="0" fontId="6" fillId="0" borderId="52" xfId="0" applyFont="1" applyBorder="1" applyAlignment="1">
      <alignment horizontal="distributed" vertical="distributed"/>
    </xf>
    <xf numFmtId="38" fontId="6" fillId="0" borderId="0" xfId="76" applyFont="1" applyBorder="1" applyAlignment="1">
      <alignment/>
    </xf>
    <xf numFmtId="0" fontId="6" fillId="0" borderId="47" xfId="0" applyFont="1" applyBorder="1" applyAlignment="1">
      <alignment/>
    </xf>
    <xf numFmtId="0" fontId="6" fillId="0" borderId="25" xfId="0" applyFont="1" applyBorder="1" applyAlignment="1">
      <alignment/>
    </xf>
    <xf numFmtId="0" fontId="3" fillId="0" borderId="22" xfId="0" applyFont="1" applyBorder="1" applyAlignment="1">
      <alignment shrinkToFit="1"/>
    </xf>
    <xf numFmtId="38" fontId="6" fillId="0" borderId="22" xfId="76" applyFont="1" applyBorder="1" applyAlignment="1">
      <alignment horizontal="right"/>
    </xf>
    <xf numFmtId="0" fontId="6" fillId="0" borderId="22" xfId="0" applyFont="1" applyBorder="1" applyAlignment="1">
      <alignment horizontal="center" shrinkToFit="1"/>
    </xf>
    <xf numFmtId="0" fontId="6" fillId="0" borderId="22" xfId="0" applyFont="1" applyBorder="1" applyAlignment="1">
      <alignment horizontal="distributed" vertical="distributed" shrinkToFit="1"/>
    </xf>
    <xf numFmtId="0" fontId="6" fillId="0" borderId="50" xfId="0" applyFont="1" applyBorder="1" applyAlignment="1">
      <alignment horizontal="distributed" vertical="distributed"/>
    </xf>
    <xf numFmtId="0" fontId="3" fillId="0" borderId="51" xfId="0" applyFont="1" applyBorder="1" applyAlignment="1">
      <alignment horizontal="center" vertical="center" shrinkToFit="1"/>
    </xf>
    <xf numFmtId="0" fontId="3" fillId="0" borderId="25" xfId="0" applyFont="1" applyBorder="1" applyAlignment="1">
      <alignment horizontal="centerContinuous" shrinkToFit="1"/>
    </xf>
    <xf numFmtId="0" fontId="7" fillId="0" borderId="22" xfId="0" applyFont="1" applyBorder="1" applyAlignment="1">
      <alignment horizontal="distributed" shrinkToFit="1"/>
    </xf>
    <xf numFmtId="38" fontId="6" fillId="0" borderId="22" xfId="76" applyFont="1" applyBorder="1" applyAlignment="1">
      <alignment/>
    </xf>
    <xf numFmtId="38" fontId="6" fillId="0" borderId="22" xfId="76" applyFont="1" applyBorder="1" applyAlignment="1">
      <alignment shrinkToFit="1"/>
    </xf>
    <xf numFmtId="196" fontId="6" fillId="0" borderId="22" xfId="0" applyNumberFormat="1" applyFont="1" applyBorder="1" applyAlignment="1" quotePrefix="1">
      <alignment horizontal="center"/>
    </xf>
    <xf numFmtId="38" fontId="6" fillId="0" borderId="22" xfId="76" applyFont="1" applyFill="1" applyBorder="1" applyAlignment="1">
      <alignment shrinkToFit="1"/>
    </xf>
    <xf numFmtId="38" fontId="6" fillId="0" borderId="22" xfId="76" applyFont="1" applyFill="1" applyBorder="1" applyAlignment="1">
      <alignment/>
    </xf>
    <xf numFmtId="38" fontId="6" fillId="0" borderId="50" xfId="76" applyFont="1" applyBorder="1" applyAlignment="1">
      <alignment/>
    </xf>
    <xf numFmtId="0" fontId="3" fillId="0" borderId="49" xfId="0" applyFont="1" applyBorder="1" applyAlignment="1">
      <alignment horizontal="center" vertical="center" shrinkToFit="1"/>
    </xf>
    <xf numFmtId="0" fontId="3" fillId="0" borderId="27" xfId="0" applyFont="1" applyBorder="1" applyAlignment="1">
      <alignment horizontal="centerContinuous"/>
    </xf>
    <xf numFmtId="0" fontId="7" fillId="0" borderId="17" xfId="0" applyFont="1" applyBorder="1" applyAlignment="1">
      <alignment horizontal="distributed" shrinkToFit="1"/>
    </xf>
    <xf numFmtId="38" fontId="6" fillId="0" borderId="17" xfId="76" applyFont="1" applyBorder="1" applyAlignment="1">
      <alignment shrinkToFit="1"/>
    </xf>
    <xf numFmtId="196" fontId="6" fillId="0" borderId="17" xfId="0" applyNumberFormat="1" applyFont="1" applyBorder="1" applyAlignment="1" quotePrefix="1">
      <alignment horizontal="center"/>
    </xf>
    <xf numFmtId="38" fontId="6" fillId="0" borderId="17" xfId="0" applyNumberFormat="1" applyFont="1" applyBorder="1" applyAlignment="1">
      <alignment shrinkToFit="1"/>
    </xf>
    <xf numFmtId="38" fontId="6" fillId="0" borderId="52" xfId="76" applyFont="1" applyBorder="1" applyAlignment="1">
      <alignment/>
    </xf>
    <xf numFmtId="0" fontId="3" fillId="0" borderId="51" xfId="0" applyFont="1" applyBorder="1" applyAlignment="1">
      <alignment/>
    </xf>
    <xf numFmtId="0" fontId="3" fillId="0" borderId="22" xfId="0" applyFont="1" applyBorder="1" applyAlignment="1">
      <alignment/>
    </xf>
    <xf numFmtId="0" fontId="3" fillId="0" borderId="0" xfId="0" applyFont="1" applyAlignment="1">
      <alignment horizontal="distributed"/>
    </xf>
    <xf numFmtId="0" fontId="6" fillId="0" borderId="22" xfId="0" applyFont="1" applyBorder="1" applyAlignment="1">
      <alignment horizontal="distributed" vertical="center" shrinkToFit="1"/>
    </xf>
    <xf numFmtId="196" fontId="6" fillId="0" borderId="22" xfId="0" applyNumberFormat="1" applyFont="1" applyBorder="1" applyAlignment="1">
      <alignment/>
    </xf>
    <xf numFmtId="38" fontId="3" fillId="0" borderId="0" xfId="76" applyFont="1" applyAlignment="1">
      <alignment/>
    </xf>
    <xf numFmtId="38" fontId="6" fillId="0" borderId="0" xfId="76" applyFont="1" applyBorder="1" applyAlignment="1">
      <alignment horizontal="center"/>
    </xf>
    <xf numFmtId="0" fontId="3" fillId="0" borderId="49" xfId="0" applyFont="1" applyBorder="1" applyAlignment="1">
      <alignment/>
    </xf>
    <xf numFmtId="49" fontId="3" fillId="0" borderId="26" xfId="0" applyNumberFormat="1" applyFont="1" applyFill="1" applyBorder="1" applyAlignment="1">
      <alignment horizontal="distributed" shrinkToFit="1"/>
    </xf>
    <xf numFmtId="38" fontId="6" fillId="0" borderId="17" xfId="76" applyFont="1" applyBorder="1" applyAlignment="1">
      <alignment horizontal="right" shrinkToFit="1"/>
    </xf>
    <xf numFmtId="0" fontId="3" fillId="0" borderId="47" xfId="0" applyFont="1" applyBorder="1" applyAlignment="1">
      <alignment/>
    </xf>
    <xf numFmtId="0" fontId="3" fillId="0" borderId="14" xfId="0" applyFont="1" applyBorder="1" applyAlignment="1">
      <alignment/>
    </xf>
    <xf numFmtId="0" fontId="7" fillId="0" borderId="20" xfId="0" applyFont="1" applyBorder="1" applyAlignment="1">
      <alignment horizontal="distributed" shrinkToFit="1"/>
    </xf>
    <xf numFmtId="38" fontId="6" fillId="0" borderId="14" xfId="76" applyFont="1" applyBorder="1" applyAlignment="1">
      <alignment/>
    </xf>
    <xf numFmtId="38" fontId="6" fillId="0" borderId="48" xfId="76" applyFont="1" applyBorder="1" applyAlignment="1">
      <alignment/>
    </xf>
    <xf numFmtId="38" fontId="3" fillId="0" borderId="0" xfId="0" applyNumberFormat="1" applyFont="1" applyAlignment="1">
      <alignment/>
    </xf>
    <xf numFmtId="0" fontId="3" fillId="0" borderId="26" xfId="0" applyNumberFormat="1" applyFont="1" applyBorder="1" applyAlignment="1" quotePrefix="1">
      <alignment horizontal="distributed" shrinkToFit="1"/>
    </xf>
    <xf numFmtId="0" fontId="6" fillId="0" borderId="17" xfId="0" applyFont="1" applyBorder="1" applyAlignment="1">
      <alignment shrinkToFit="1"/>
    </xf>
    <xf numFmtId="0" fontId="6" fillId="0" borderId="22" xfId="0" applyFont="1" applyBorder="1" applyAlignment="1">
      <alignment shrinkToFit="1"/>
    </xf>
    <xf numFmtId="49" fontId="3" fillId="0" borderId="26" xfId="0" applyNumberFormat="1" applyFont="1" applyBorder="1" applyAlignment="1" quotePrefix="1">
      <alignment horizontal="distributed" shrinkToFit="1"/>
    </xf>
    <xf numFmtId="0" fontId="3" fillId="0" borderId="0" xfId="0" applyFont="1" applyBorder="1" applyAlignment="1">
      <alignment horizontal="distributed" shrinkToFit="1"/>
    </xf>
    <xf numFmtId="38" fontId="6" fillId="0" borderId="22" xfId="0" applyNumberFormat="1" applyFont="1" applyBorder="1" applyAlignment="1">
      <alignment horizontal="distributed" vertical="center"/>
    </xf>
    <xf numFmtId="38" fontId="6" fillId="0" borderId="14" xfId="76" applyFont="1" applyBorder="1" applyAlignment="1">
      <alignment shrinkToFit="1"/>
    </xf>
    <xf numFmtId="196" fontId="6" fillId="0" borderId="14" xfId="0" applyNumberFormat="1" applyFont="1" applyBorder="1" applyAlignment="1">
      <alignment/>
    </xf>
    <xf numFmtId="0" fontId="3" fillId="0" borderId="26" xfId="0" applyNumberFormat="1" applyFont="1" applyBorder="1" applyAlignment="1" quotePrefix="1">
      <alignment horizontal="distributed" vertical="center" shrinkToFit="1"/>
    </xf>
    <xf numFmtId="38" fontId="7" fillId="0" borderId="17" xfId="0" applyNumberFormat="1" applyFont="1" applyBorder="1" applyAlignment="1">
      <alignment shrinkToFit="1"/>
    </xf>
    <xf numFmtId="0" fontId="3" fillId="0" borderId="22" xfId="0" applyFont="1" applyBorder="1" applyAlignment="1">
      <alignment horizontal="distributed" shrinkToFit="1"/>
    </xf>
    <xf numFmtId="0" fontId="7" fillId="0" borderId="22" xfId="0" applyFont="1" applyBorder="1" applyAlignment="1">
      <alignment shrinkToFit="1"/>
    </xf>
    <xf numFmtId="38" fontId="6" fillId="0" borderId="17" xfId="76" applyFont="1" applyFill="1" applyBorder="1" applyAlignment="1">
      <alignment/>
    </xf>
    <xf numFmtId="38" fontId="6" fillId="0" borderId="17" xfId="0" applyNumberFormat="1" applyFont="1" applyFill="1" applyBorder="1" applyAlignment="1">
      <alignment shrinkToFit="1"/>
    </xf>
    <xf numFmtId="38" fontId="6" fillId="0" borderId="14" xfId="76" applyFont="1" applyFill="1" applyBorder="1" applyAlignment="1">
      <alignment/>
    </xf>
    <xf numFmtId="0" fontId="6" fillId="0" borderId="22" xfId="0" applyFont="1" applyFill="1" applyBorder="1" applyAlignment="1">
      <alignment shrinkToFit="1"/>
    </xf>
    <xf numFmtId="0" fontId="6" fillId="0" borderId="14" xfId="0" applyFont="1" applyFill="1" applyBorder="1" applyAlignment="1">
      <alignment shrinkToFit="1"/>
    </xf>
    <xf numFmtId="0" fontId="6" fillId="0" borderId="22" xfId="0" applyFont="1" applyBorder="1" applyAlignment="1">
      <alignment/>
    </xf>
    <xf numFmtId="49" fontId="3" fillId="0" borderId="26" xfId="0" applyNumberFormat="1" applyFont="1" applyBorder="1" applyAlignment="1" quotePrefix="1">
      <alignment shrinkToFit="1"/>
    </xf>
    <xf numFmtId="38" fontId="6" fillId="0" borderId="17" xfId="76" applyFont="1" applyBorder="1" applyAlignment="1">
      <alignment horizontal="right"/>
    </xf>
    <xf numFmtId="38" fontId="7" fillId="0" borderId="17" xfId="76" applyFont="1" applyBorder="1" applyAlignment="1">
      <alignment/>
    </xf>
    <xf numFmtId="49" fontId="3" fillId="0" borderId="0" xfId="0" applyNumberFormat="1" applyFont="1" applyBorder="1" applyAlignment="1">
      <alignment shrinkToFit="1"/>
    </xf>
    <xf numFmtId="38" fontId="7" fillId="0" borderId="22" xfId="76" applyFont="1" applyBorder="1" applyAlignment="1">
      <alignment/>
    </xf>
    <xf numFmtId="56" fontId="6" fillId="0" borderId="22" xfId="0" applyNumberFormat="1" applyFont="1" applyBorder="1" applyAlignment="1" quotePrefix="1">
      <alignment horizontal="center"/>
    </xf>
    <xf numFmtId="38" fontId="6" fillId="0" borderId="22" xfId="0" applyNumberFormat="1" applyFont="1" applyBorder="1" applyAlignment="1">
      <alignment shrinkToFit="1"/>
    </xf>
    <xf numFmtId="49" fontId="3" fillId="0" borderId="20" xfId="0" applyNumberFormat="1" applyFont="1" applyBorder="1" applyAlignment="1">
      <alignment shrinkToFit="1"/>
    </xf>
    <xf numFmtId="38" fontId="6" fillId="0" borderId="14" xfId="76" applyFont="1" applyBorder="1" applyAlignment="1">
      <alignment horizontal="right"/>
    </xf>
    <xf numFmtId="38" fontId="7" fillId="0" borderId="14" xfId="76" applyFont="1" applyBorder="1" applyAlignment="1">
      <alignment/>
    </xf>
    <xf numFmtId="56" fontId="6" fillId="0" borderId="14" xfId="0" applyNumberFormat="1" applyFont="1" applyBorder="1" applyAlignment="1" quotePrefix="1">
      <alignment horizontal="center"/>
    </xf>
    <xf numFmtId="38" fontId="6" fillId="0" borderId="14" xfId="0" applyNumberFormat="1" applyFont="1" applyBorder="1" applyAlignment="1">
      <alignment shrinkToFit="1"/>
    </xf>
    <xf numFmtId="49" fontId="3" fillId="0" borderId="26" xfId="0" applyNumberFormat="1" applyFont="1" applyBorder="1" applyAlignment="1">
      <alignment shrinkToFit="1"/>
    </xf>
    <xf numFmtId="56" fontId="6" fillId="0" borderId="17" xfId="0" applyNumberFormat="1" applyFont="1" applyBorder="1" applyAlignment="1" quotePrefix="1">
      <alignment horizontal="center"/>
    </xf>
    <xf numFmtId="0" fontId="7" fillId="0" borderId="0" xfId="0" applyFont="1" applyBorder="1" applyAlignment="1">
      <alignment horizontal="distributed"/>
    </xf>
    <xf numFmtId="38" fontId="6" fillId="0" borderId="22" xfId="0" applyNumberFormat="1" applyFont="1" applyBorder="1" applyAlignment="1">
      <alignment/>
    </xf>
    <xf numFmtId="0" fontId="7" fillId="0" borderId="26" xfId="0" applyFont="1" applyBorder="1" applyAlignment="1">
      <alignment horizontal="distributed"/>
    </xf>
    <xf numFmtId="0" fontId="7" fillId="0" borderId="22" xfId="0" applyFont="1" applyBorder="1" applyAlignment="1">
      <alignment horizontal="distributed"/>
    </xf>
    <xf numFmtId="0" fontId="7" fillId="0" borderId="17" xfId="0" applyFont="1" applyBorder="1" applyAlignment="1">
      <alignment horizontal="distributed"/>
    </xf>
    <xf numFmtId="0" fontId="7" fillId="0" borderId="14" xfId="0" applyFont="1" applyBorder="1" applyAlignment="1">
      <alignment horizontal="distributed"/>
    </xf>
    <xf numFmtId="0" fontId="7" fillId="0" borderId="22" xfId="0" applyFont="1" applyBorder="1" applyAlignment="1">
      <alignment/>
    </xf>
    <xf numFmtId="0" fontId="3" fillId="0" borderId="55" xfId="0" applyFont="1" applyBorder="1" applyAlignment="1">
      <alignment/>
    </xf>
    <xf numFmtId="0" fontId="3" fillId="0" borderId="53" xfId="0" applyFont="1" applyBorder="1" applyAlignment="1">
      <alignment/>
    </xf>
    <xf numFmtId="38" fontId="6" fillId="0" borderId="53" xfId="76" applyFont="1" applyBorder="1" applyAlignment="1">
      <alignment/>
    </xf>
    <xf numFmtId="0" fontId="6" fillId="0" borderId="53" xfId="0" applyFont="1" applyBorder="1" applyAlignment="1">
      <alignment/>
    </xf>
    <xf numFmtId="0" fontId="6" fillId="0" borderId="53" xfId="0" applyFont="1" applyBorder="1" applyAlignment="1">
      <alignment shrinkToFit="1"/>
    </xf>
    <xf numFmtId="38" fontId="6" fillId="0" borderId="56" xfId="76" applyFont="1" applyBorder="1" applyAlignment="1">
      <alignment/>
    </xf>
    <xf numFmtId="0" fontId="37" fillId="0" borderId="0" xfId="0" applyFont="1" applyAlignment="1">
      <alignment vertical="center"/>
    </xf>
    <xf numFmtId="0" fontId="31" fillId="0" borderId="22" xfId="0" applyFont="1" applyBorder="1" applyAlignment="1">
      <alignment shrinkToFit="1"/>
    </xf>
    <xf numFmtId="38" fontId="33" fillId="0" borderId="22" xfId="76" applyFont="1" applyBorder="1" applyAlignment="1">
      <alignment/>
    </xf>
    <xf numFmtId="0" fontId="33" fillId="0" borderId="22" xfId="0" applyFont="1" applyBorder="1" applyAlignment="1">
      <alignment horizontal="distributed" vertical="center"/>
    </xf>
    <xf numFmtId="196" fontId="33" fillId="0" borderId="22" xfId="0" applyNumberFormat="1" applyFont="1" applyBorder="1" applyAlignment="1">
      <alignment/>
    </xf>
    <xf numFmtId="0" fontId="33" fillId="0" borderId="22" xfId="0" applyFont="1" applyBorder="1" applyAlignment="1">
      <alignment horizontal="distributed" vertical="distributed"/>
    </xf>
    <xf numFmtId="0" fontId="33" fillId="0" borderId="22" xfId="0" applyFont="1" applyBorder="1" applyAlignment="1">
      <alignment horizontal="distributed" vertical="distributed" shrinkToFit="1"/>
    </xf>
    <xf numFmtId="0" fontId="33" fillId="0" borderId="50" xfId="0" applyFont="1" applyBorder="1" applyAlignment="1">
      <alignment horizontal="distributed" vertical="distributed"/>
    </xf>
    <xf numFmtId="49" fontId="31" fillId="0" borderId="26" xfId="0" applyNumberFormat="1" applyFont="1" applyFill="1" applyBorder="1" applyAlignment="1">
      <alignment horizontal="distributed" shrinkToFit="1"/>
    </xf>
    <xf numFmtId="38" fontId="33" fillId="0" borderId="17" xfId="76" applyFont="1" applyBorder="1" applyAlignment="1">
      <alignment/>
    </xf>
    <xf numFmtId="38" fontId="33" fillId="0" borderId="17" xfId="76" applyFont="1" applyBorder="1" applyAlignment="1">
      <alignment horizontal="right"/>
    </xf>
    <xf numFmtId="196" fontId="33" fillId="0" borderId="17" xfId="74" applyNumberFormat="1" applyFont="1" applyBorder="1" applyAlignment="1" quotePrefix="1">
      <alignment horizontal="center"/>
    </xf>
    <xf numFmtId="38" fontId="33" fillId="0" borderId="17" xfId="0" applyNumberFormat="1" applyFont="1" applyBorder="1" applyAlignment="1">
      <alignment shrinkToFit="1"/>
    </xf>
    <xf numFmtId="38" fontId="33" fillId="0" borderId="52" xfId="76" applyFont="1" applyBorder="1" applyAlignment="1">
      <alignment/>
    </xf>
    <xf numFmtId="0" fontId="36" fillId="0" borderId="20" xfId="0" applyFont="1" applyBorder="1" applyAlignment="1">
      <alignment shrinkToFit="1"/>
    </xf>
    <xf numFmtId="38" fontId="33" fillId="0" borderId="14" xfId="76" applyFont="1" applyBorder="1" applyAlignment="1">
      <alignment/>
    </xf>
    <xf numFmtId="0" fontId="33" fillId="0" borderId="14" xfId="0" applyFont="1" applyBorder="1" applyAlignment="1">
      <alignment shrinkToFit="1"/>
    </xf>
    <xf numFmtId="38" fontId="33" fillId="0" borderId="48" xfId="76" applyFont="1" applyBorder="1" applyAlignment="1">
      <alignment/>
    </xf>
    <xf numFmtId="49" fontId="31" fillId="0" borderId="26" xfId="0" applyNumberFormat="1" applyFont="1" applyBorder="1" applyAlignment="1">
      <alignment shrinkToFit="1"/>
    </xf>
    <xf numFmtId="0" fontId="33" fillId="0" borderId="17" xfId="0" applyFont="1" applyBorder="1" applyAlignment="1">
      <alignment shrinkToFit="1"/>
    </xf>
    <xf numFmtId="0" fontId="33" fillId="0" borderId="22" xfId="0" applyFont="1" applyBorder="1" applyAlignment="1">
      <alignment shrinkToFit="1"/>
    </xf>
    <xf numFmtId="38" fontId="33" fillId="0" borderId="50" xfId="76" applyFont="1" applyBorder="1" applyAlignment="1">
      <alignment/>
    </xf>
    <xf numFmtId="38" fontId="33" fillId="0" borderId="22" xfId="0" applyNumberFormat="1" applyFont="1" applyBorder="1" applyAlignment="1">
      <alignment horizontal="distributed" vertical="center"/>
    </xf>
    <xf numFmtId="0" fontId="31" fillId="0" borderId="26" xfId="0" applyFont="1" applyBorder="1" applyAlignment="1">
      <alignment vertical="top" shrinkToFit="1"/>
    </xf>
    <xf numFmtId="38" fontId="33" fillId="0" borderId="17" xfId="0" applyNumberFormat="1" applyFont="1" applyBorder="1" applyAlignment="1">
      <alignment/>
    </xf>
    <xf numFmtId="0" fontId="36" fillId="0" borderId="22" xfId="0" applyFont="1" applyBorder="1" applyAlignment="1">
      <alignment/>
    </xf>
    <xf numFmtId="38" fontId="33" fillId="0" borderId="0" xfId="76" applyFont="1" applyBorder="1" applyAlignment="1">
      <alignment/>
    </xf>
    <xf numFmtId="38" fontId="33" fillId="0" borderId="17" xfId="76" applyFont="1" applyFill="1" applyBorder="1" applyAlignment="1">
      <alignment/>
    </xf>
    <xf numFmtId="38" fontId="33" fillId="0" borderId="17" xfId="0" applyNumberFormat="1" applyFont="1" applyFill="1" applyBorder="1" applyAlignment="1">
      <alignment shrinkToFit="1"/>
    </xf>
    <xf numFmtId="0" fontId="31" fillId="0" borderId="0" xfId="0" applyFont="1" applyBorder="1" applyAlignment="1">
      <alignment horizontal="left" shrinkToFit="1"/>
    </xf>
    <xf numFmtId="38" fontId="33" fillId="0" borderId="14" xfId="76" applyFont="1" applyFill="1" applyBorder="1" applyAlignment="1">
      <alignment/>
    </xf>
    <xf numFmtId="0" fontId="33" fillId="0" borderId="22" xfId="0" applyFont="1" applyFill="1" applyBorder="1" applyAlignment="1">
      <alignment shrinkToFit="1"/>
    </xf>
    <xf numFmtId="38" fontId="33" fillId="0" borderId="22" xfId="76" applyFont="1" applyFill="1" applyBorder="1" applyAlignment="1">
      <alignment/>
    </xf>
    <xf numFmtId="0" fontId="31" fillId="0" borderId="22" xfId="0" applyFont="1" applyBorder="1" applyAlignment="1">
      <alignment horizontal="left" shrinkToFit="1"/>
    </xf>
    <xf numFmtId="0" fontId="33" fillId="0" borderId="14" xfId="0" applyFont="1" applyFill="1" applyBorder="1" applyAlignment="1">
      <alignment shrinkToFit="1"/>
    </xf>
    <xf numFmtId="49" fontId="31" fillId="0" borderId="26" xfId="0" applyNumberFormat="1" applyFont="1" applyBorder="1" applyAlignment="1" quotePrefix="1">
      <alignment shrinkToFit="1"/>
    </xf>
    <xf numFmtId="0" fontId="31" fillId="0" borderId="22" xfId="0" applyFont="1" applyBorder="1" applyAlignment="1">
      <alignment horizontal="left"/>
    </xf>
    <xf numFmtId="0" fontId="33" fillId="0" borderId="22" xfId="0" applyFont="1" applyBorder="1" applyAlignment="1">
      <alignment/>
    </xf>
    <xf numFmtId="0" fontId="33" fillId="0" borderId="14" xfId="0" applyFont="1" applyBorder="1" applyAlignment="1">
      <alignment/>
    </xf>
    <xf numFmtId="56" fontId="33" fillId="0" borderId="17" xfId="0" applyNumberFormat="1" applyFont="1" applyBorder="1" applyAlignment="1" quotePrefix="1">
      <alignment horizontal="center"/>
    </xf>
    <xf numFmtId="0" fontId="33" fillId="0" borderId="17" xfId="0" applyFont="1" applyBorder="1" applyAlignment="1">
      <alignment/>
    </xf>
    <xf numFmtId="0" fontId="48" fillId="0" borderId="0" xfId="0" applyFont="1" applyAlignment="1">
      <alignment vertical="center"/>
    </xf>
    <xf numFmtId="0" fontId="31" fillId="0" borderId="46" xfId="0" applyFont="1" applyBorder="1" applyAlignment="1">
      <alignment/>
    </xf>
    <xf numFmtId="0" fontId="31" fillId="0" borderId="58" xfId="0" applyFont="1" applyBorder="1" applyAlignment="1">
      <alignment/>
    </xf>
    <xf numFmtId="0" fontId="31" fillId="0" borderId="59" xfId="0" applyFont="1" applyBorder="1" applyAlignment="1">
      <alignment/>
    </xf>
    <xf numFmtId="0" fontId="31" fillId="0" borderId="60" xfId="0" applyFont="1" applyBorder="1" applyAlignment="1">
      <alignment/>
    </xf>
    <xf numFmtId="0" fontId="31" fillId="0" borderId="61" xfId="0" applyFont="1" applyBorder="1" applyAlignment="1">
      <alignment/>
    </xf>
    <xf numFmtId="0" fontId="33" fillId="0" borderId="22" xfId="0" applyFont="1" applyBorder="1" applyAlignment="1">
      <alignment horizontal="distributed" vertical="center"/>
    </xf>
    <xf numFmtId="0" fontId="33" fillId="0" borderId="14" xfId="0" applyFont="1" applyBorder="1" applyAlignment="1">
      <alignment horizontal="distributed" vertical="center"/>
    </xf>
    <xf numFmtId="0" fontId="33" fillId="0" borderId="14" xfId="0" applyFont="1" applyBorder="1" applyAlignment="1">
      <alignment horizontal="distributed" vertical="distributed" shrinkToFit="1"/>
    </xf>
    <xf numFmtId="0" fontId="33" fillId="0" borderId="14" xfId="0" applyFont="1" applyBorder="1" applyAlignment="1">
      <alignment horizontal="distributed" vertical="center" shrinkToFit="1"/>
    </xf>
    <xf numFmtId="0" fontId="33" fillId="0" borderId="14" xfId="0" applyFont="1" applyBorder="1" applyAlignment="1">
      <alignment horizontal="distributed" vertical="distributed"/>
    </xf>
    <xf numFmtId="0" fontId="33" fillId="0" borderId="14" xfId="0" applyFont="1" applyBorder="1" applyAlignment="1">
      <alignment horizontal="justify" vertical="distributed"/>
    </xf>
    <xf numFmtId="0" fontId="33" fillId="0" borderId="48" xfId="0" applyFont="1" applyBorder="1" applyAlignment="1">
      <alignment horizontal="distributed" vertical="distributed"/>
    </xf>
    <xf numFmtId="0" fontId="33" fillId="0" borderId="0" xfId="0" applyFont="1" applyBorder="1" applyAlignment="1">
      <alignment horizontal="distributed" vertical="center"/>
    </xf>
    <xf numFmtId="0" fontId="33" fillId="0" borderId="0" xfId="0" applyFont="1" applyBorder="1" applyAlignment="1">
      <alignment/>
    </xf>
    <xf numFmtId="0" fontId="33" fillId="0" borderId="0" xfId="0" applyFont="1" applyBorder="1" applyAlignment="1">
      <alignment horizontal="distributed" vertical="distributed"/>
    </xf>
    <xf numFmtId="0" fontId="33" fillId="0" borderId="0" xfId="0" applyFont="1" applyBorder="1" applyAlignment="1">
      <alignment horizontal="justify" vertical="distributed"/>
    </xf>
    <xf numFmtId="0" fontId="33" fillId="0" borderId="51" xfId="0" applyFont="1" applyBorder="1" applyAlignment="1">
      <alignment/>
    </xf>
    <xf numFmtId="0" fontId="33" fillId="0" borderId="17" xfId="0" applyFont="1" applyBorder="1" applyAlignment="1">
      <alignment horizontal="distributed" vertical="center"/>
    </xf>
    <xf numFmtId="0" fontId="33" fillId="0" borderId="17" xfId="0" applyFont="1" applyBorder="1" applyAlignment="1">
      <alignment horizontal="distributed" vertical="center" shrinkToFit="1"/>
    </xf>
    <xf numFmtId="0" fontId="33" fillId="0" borderId="17" xfId="0" applyFont="1" applyBorder="1" applyAlignment="1">
      <alignment horizontal="center" shrinkToFit="1"/>
    </xf>
    <xf numFmtId="0" fontId="33" fillId="0" borderId="17" xfId="0" applyFont="1" applyBorder="1" applyAlignment="1">
      <alignment horizontal="distributed" vertical="distributed"/>
    </xf>
    <xf numFmtId="0" fontId="33" fillId="0" borderId="52" xfId="0" applyFont="1" applyBorder="1" applyAlignment="1">
      <alignment horizontal="distributed" vertical="distributed"/>
    </xf>
    <xf numFmtId="0" fontId="33" fillId="0" borderId="47" xfId="0" applyFont="1" applyBorder="1" applyAlignment="1">
      <alignment horizontal="center" vertical="center" shrinkToFit="1"/>
    </xf>
    <xf numFmtId="0" fontId="33" fillId="0" borderId="25" xfId="0" applyFont="1" applyBorder="1" applyAlignment="1">
      <alignment horizontal="centerContinuous"/>
    </xf>
    <xf numFmtId="0" fontId="36" fillId="0" borderId="22" xfId="0" applyFont="1" applyBorder="1" applyAlignment="1">
      <alignment horizontal="distributed"/>
    </xf>
    <xf numFmtId="38" fontId="33" fillId="0" borderId="22" xfId="76" applyFont="1" applyBorder="1" applyAlignment="1">
      <alignment horizontal="right"/>
    </xf>
    <xf numFmtId="0" fontId="31" fillId="0" borderId="49" xfId="0" applyFont="1" applyBorder="1" applyAlignment="1">
      <alignment horizontal="center" vertical="center" shrinkToFit="1"/>
    </xf>
    <xf numFmtId="0" fontId="31" fillId="0" borderId="27" xfId="0" applyFont="1" applyBorder="1" applyAlignment="1">
      <alignment horizontal="centerContinuous"/>
    </xf>
    <xf numFmtId="0" fontId="36" fillId="0" borderId="17" xfId="0" applyFont="1" applyBorder="1" applyAlignment="1">
      <alignment horizontal="distributed"/>
    </xf>
    <xf numFmtId="0" fontId="31" fillId="0" borderId="62" xfId="0" applyFont="1" applyBorder="1" applyAlignment="1">
      <alignment horizontal="center" vertical="center" shrinkToFit="1"/>
    </xf>
    <xf numFmtId="0" fontId="31" fillId="0" borderId="16" xfId="0" applyFont="1" applyBorder="1" applyAlignment="1">
      <alignment horizontal="centerContinuous"/>
    </xf>
    <xf numFmtId="0" fontId="36" fillId="0" borderId="3" xfId="0" applyFont="1" applyBorder="1" applyAlignment="1">
      <alignment horizontal="distributed"/>
    </xf>
    <xf numFmtId="38" fontId="33" fillId="0" borderId="3" xfId="76" applyFont="1" applyBorder="1" applyAlignment="1">
      <alignment/>
    </xf>
    <xf numFmtId="13" fontId="33" fillId="0" borderId="3" xfId="0" applyNumberFormat="1" applyFont="1" applyBorder="1" applyAlignment="1" quotePrefix="1">
      <alignment horizontal="center"/>
    </xf>
    <xf numFmtId="38" fontId="33" fillId="0" borderId="3" xfId="0" applyNumberFormat="1" applyFont="1" applyBorder="1" applyAlignment="1">
      <alignment shrinkToFit="1"/>
    </xf>
    <xf numFmtId="38" fontId="33" fillId="0" borderId="63" xfId="76" applyFont="1" applyBorder="1" applyAlignment="1">
      <alignment/>
    </xf>
    <xf numFmtId="38" fontId="31" fillId="0" borderId="0" xfId="76" applyFont="1" applyAlignment="1">
      <alignment/>
    </xf>
    <xf numFmtId="38" fontId="33" fillId="0" borderId="0" xfId="76" applyFont="1" applyBorder="1" applyAlignment="1">
      <alignment horizontal="center"/>
    </xf>
    <xf numFmtId="0" fontId="31" fillId="0" borderId="25" xfId="0" applyFont="1" applyBorder="1" applyAlignment="1">
      <alignment/>
    </xf>
    <xf numFmtId="0" fontId="33" fillId="0" borderId="47" xfId="0" applyFont="1" applyBorder="1" applyAlignment="1">
      <alignment horizontal="distributed"/>
    </xf>
    <xf numFmtId="0" fontId="33" fillId="0" borderId="49" xfId="0" applyFont="1" applyBorder="1" applyAlignment="1">
      <alignment horizontal="distributed"/>
    </xf>
    <xf numFmtId="0" fontId="33" fillId="0" borderId="27" xfId="0" applyFont="1" applyBorder="1" applyAlignment="1">
      <alignment horizontal="centerContinuous"/>
    </xf>
    <xf numFmtId="0" fontId="33" fillId="0" borderId="17" xfId="0" applyFont="1" applyBorder="1" applyAlignment="1">
      <alignment horizontal="center"/>
    </xf>
    <xf numFmtId="56" fontId="33" fillId="0" borderId="0" xfId="0" applyNumberFormat="1" applyFont="1" applyBorder="1" applyAlignment="1" quotePrefix="1">
      <alignment horizontal="center"/>
    </xf>
    <xf numFmtId="38" fontId="33" fillId="0" borderId="0" xfId="0" applyNumberFormat="1" applyFont="1" applyBorder="1" applyAlignment="1">
      <alignment/>
    </xf>
    <xf numFmtId="0" fontId="31" fillId="0" borderId="17" xfId="0" applyFont="1" applyBorder="1" applyAlignment="1" quotePrefix="1">
      <alignment/>
    </xf>
    <xf numFmtId="38" fontId="36" fillId="0" borderId="17" xfId="76" applyFont="1" applyBorder="1" applyAlignment="1">
      <alignment/>
    </xf>
    <xf numFmtId="0" fontId="36" fillId="0" borderId="20" xfId="0" applyFont="1" applyBorder="1" applyAlignment="1">
      <alignment horizontal="distributed"/>
    </xf>
    <xf numFmtId="38" fontId="33" fillId="0" borderId="22" xfId="0" applyNumberFormat="1" applyFont="1" applyBorder="1" applyAlignment="1">
      <alignment/>
    </xf>
    <xf numFmtId="0" fontId="36" fillId="0" borderId="26" xfId="0" applyFont="1" applyBorder="1" applyAlignment="1">
      <alignment horizontal="distributed"/>
    </xf>
    <xf numFmtId="0" fontId="36" fillId="0" borderId="22" xfId="0" applyFont="1" applyBorder="1" applyAlignment="1">
      <alignment horizontal="distributed"/>
    </xf>
    <xf numFmtId="0" fontId="36" fillId="0" borderId="14" xfId="0" applyFont="1" applyBorder="1" applyAlignment="1">
      <alignment horizontal="distributed"/>
    </xf>
    <xf numFmtId="0" fontId="31" fillId="0" borderId="55" xfId="0" applyFont="1" applyBorder="1" applyAlignment="1">
      <alignment/>
    </xf>
    <xf numFmtId="38" fontId="33" fillId="0" borderId="53" xfId="76" applyFont="1" applyBorder="1" applyAlignment="1">
      <alignment/>
    </xf>
    <xf numFmtId="0" fontId="33" fillId="0" borderId="53" xfId="0" applyFont="1" applyBorder="1" applyAlignment="1">
      <alignment/>
    </xf>
    <xf numFmtId="38" fontId="33" fillId="0" borderId="56" xfId="76" applyFont="1" applyBorder="1" applyAlignment="1">
      <alignment/>
    </xf>
    <xf numFmtId="0" fontId="33" fillId="0" borderId="14" xfId="0" applyFont="1" applyBorder="1" applyAlignment="1">
      <alignment horizontal="centerContinuous"/>
    </xf>
    <xf numFmtId="0" fontId="87" fillId="0" borderId="0" xfId="0" applyFont="1" applyAlignment="1">
      <alignment horizontal="distributed" vertical="center"/>
    </xf>
    <xf numFmtId="0" fontId="3" fillId="0" borderId="0" xfId="90" applyFont="1">
      <alignment vertical="center"/>
      <protection/>
    </xf>
    <xf numFmtId="0" fontId="6" fillId="0" borderId="3" xfId="90" applyFont="1" applyFill="1" applyBorder="1" applyAlignment="1">
      <alignment vertical="center"/>
      <protection/>
    </xf>
    <xf numFmtId="0" fontId="6" fillId="0" borderId="2" xfId="90" applyFont="1" applyFill="1" applyBorder="1" applyAlignment="1">
      <alignment horizontal="center" vertical="center"/>
      <protection/>
    </xf>
    <xf numFmtId="0" fontId="6" fillId="0" borderId="3" xfId="90" applyFont="1" applyBorder="1" applyAlignment="1">
      <alignment horizontal="center" vertical="center"/>
      <protection/>
    </xf>
    <xf numFmtId="0" fontId="3" fillId="0" borderId="19" xfId="90" applyFont="1" applyBorder="1">
      <alignment vertical="center"/>
      <protection/>
    </xf>
    <xf numFmtId="0" fontId="6" fillId="0" borderId="21" xfId="90" applyFont="1" applyBorder="1">
      <alignment vertical="center"/>
      <protection/>
    </xf>
    <xf numFmtId="38" fontId="6" fillId="0" borderId="14" xfId="74" applyFont="1" applyBorder="1" applyAlignment="1">
      <alignment horizontal="right" vertical="center"/>
    </xf>
    <xf numFmtId="0" fontId="3" fillId="0" borderId="23" xfId="90" applyFont="1" applyBorder="1">
      <alignment vertical="center"/>
      <protection/>
    </xf>
    <xf numFmtId="0" fontId="6" fillId="0" borderId="25" xfId="90" applyFont="1" applyBorder="1">
      <alignment vertical="center"/>
      <protection/>
    </xf>
    <xf numFmtId="38" fontId="6" fillId="0" borderId="22" xfId="74" applyFont="1" applyBorder="1" applyAlignment="1">
      <alignment vertical="center" shrinkToFit="1"/>
    </xf>
    <xf numFmtId="0" fontId="6" fillId="0" borderId="23" xfId="90" applyFont="1" applyBorder="1">
      <alignment vertical="center"/>
      <protection/>
    </xf>
    <xf numFmtId="38" fontId="6" fillId="0" borderId="17" xfId="74" applyFont="1" applyBorder="1" applyAlignment="1">
      <alignment vertical="center" shrinkToFit="1"/>
    </xf>
    <xf numFmtId="0" fontId="6" fillId="0" borderId="27" xfId="90" applyFont="1" applyBorder="1">
      <alignment vertical="center"/>
      <protection/>
    </xf>
    <xf numFmtId="0" fontId="3" fillId="0" borderId="18" xfId="90" applyFont="1" applyBorder="1">
      <alignment vertical="center"/>
      <protection/>
    </xf>
    <xf numFmtId="0" fontId="6" fillId="0" borderId="27" xfId="90" applyFont="1" applyBorder="1" applyAlignment="1">
      <alignment vertical="center" shrinkToFit="1"/>
      <protection/>
    </xf>
    <xf numFmtId="38" fontId="6" fillId="0" borderId="14" xfId="74" applyFont="1" applyBorder="1" applyAlignment="1">
      <alignment vertical="center" shrinkToFit="1"/>
    </xf>
    <xf numFmtId="0" fontId="6" fillId="0" borderId="14" xfId="90" applyFont="1" applyBorder="1">
      <alignment vertical="center"/>
      <protection/>
    </xf>
    <xf numFmtId="0" fontId="6" fillId="0" borderId="27" xfId="90" applyFont="1" applyBorder="1" applyAlignment="1">
      <alignment horizontal="center" vertical="center" shrinkToFit="1"/>
      <protection/>
    </xf>
    <xf numFmtId="38" fontId="6" fillId="0" borderId="17" xfId="74" applyFont="1" applyBorder="1" applyAlignment="1">
      <alignment horizontal="right" vertical="center" shrinkToFit="1"/>
    </xf>
    <xf numFmtId="38" fontId="6" fillId="0" borderId="17" xfId="74" applyFont="1" applyBorder="1" applyAlignment="1">
      <alignment horizontal="center" vertical="center" shrinkToFit="1"/>
    </xf>
    <xf numFmtId="0" fontId="3" fillId="0" borderId="20" xfId="90" applyFont="1" applyBorder="1">
      <alignment vertical="center"/>
      <protection/>
    </xf>
    <xf numFmtId="0" fontId="6" fillId="0" borderId="20" xfId="90" applyFont="1" applyBorder="1">
      <alignment vertical="center"/>
      <protection/>
    </xf>
    <xf numFmtId="38" fontId="6" fillId="0" borderId="20" xfId="74" applyFont="1" applyBorder="1" applyAlignment="1">
      <alignment vertical="center" shrinkToFit="1"/>
    </xf>
    <xf numFmtId="0" fontId="3" fillId="0" borderId="0" xfId="90" applyFont="1" applyBorder="1">
      <alignment vertical="center"/>
      <protection/>
    </xf>
    <xf numFmtId="0" fontId="3" fillId="0" borderId="0" xfId="90" applyFont="1" applyBorder="1" applyAlignment="1">
      <alignment vertical="center"/>
      <protection/>
    </xf>
    <xf numFmtId="38" fontId="6" fillId="0" borderId="0" xfId="74" applyFont="1" applyBorder="1" applyAlignment="1">
      <alignment horizontal="center" vertical="center" shrinkToFit="1"/>
    </xf>
    <xf numFmtId="0" fontId="6" fillId="0" borderId="0" xfId="90" applyFont="1" applyBorder="1">
      <alignment vertical="center"/>
      <protection/>
    </xf>
    <xf numFmtId="0" fontId="3" fillId="0" borderId="0" xfId="90" applyFont="1" applyBorder="1" applyAlignment="1">
      <alignment horizontal="left" vertical="center"/>
      <protection/>
    </xf>
    <xf numFmtId="0" fontId="6" fillId="0" borderId="0" xfId="90" applyFont="1" applyBorder="1" applyAlignment="1">
      <alignment vertical="center" shrinkToFit="1"/>
      <protection/>
    </xf>
    <xf numFmtId="38" fontId="6" fillId="0" borderId="0" xfId="74" applyFont="1" applyBorder="1" applyAlignment="1">
      <alignment vertical="center" shrinkToFit="1"/>
    </xf>
    <xf numFmtId="0" fontId="3" fillId="0" borderId="14" xfId="90" applyFont="1" applyBorder="1" applyAlignment="1">
      <alignment horizontal="center" vertical="center"/>
      <protection/>
    </xf>
    <xf numFmtId="0" fontId="3" fillId="0" borderId="17" xfId="90" applyFont="1" applyBorder="1" applyAlignment="1">
      <alignment horizontal="center" vertical="center"/>
      <protection/>
    </xf>
    <xf numFmtId="0" fontId="7" fillId="0" borderId="19" xfId="90" applyFont="1" applyBorder="1">
      <alignment vertical="center"/>
      <protection/>
    </xf>
    <xf numFmtId="0" fontId="7" fillId="0" borderId="21" xfId="90" applyFont="1" applyBorder="1">
      <alignment vertical="center"/>
      <protection/>
    </xf>
    <xf numFmtId="0" fontId="7" fillId="0" borderId="14" xfId="90" applyFont="1" applyBorder="1" applyAlignment="1">
      <alignment horizontal="right" vertical="center"/>
      <protection/>
    </xf>
    <xf numFmtId="0" fontId="6" fillId="0" borderId="14" xfId="90" applyFont="1" applyBorder="1" applyAlignment="1">
      <alignment horizontal="right" vertical="center"/>
      <protection/>
    </xf>
    <xf numFmtId="38" fontId="7" fillId="0" borderId="17" xfId="74" applyFont="1" applyBorder="1" applyAlignment="1">
      <alignment vertical="center"/>
    </xf>
    <xf numFmtId="38" fontId="6" fillId="0" borderId="17" xfId="74" applyFont="1" applyBorder="1" applyAlignment="1">
      <alignment vertical="center"/>
    </xf>
    <xf numFmtId="0" fontId="3" fillId="0" borderId="21" xfId="90" applyFont="1" applyBorder="1">
      <alignment vertical="center"/>
      <protection/>
    </xf>
    <xf numFmtId="0" fontId="7" fillId="0" borderId="27" xfId="90" applyFont="1" applyBorder="1">
      <alignment vertical="center"/>
      <protection/>
    </xf>
    <xf numFmtId="38" fontId="7" fillId="0" borderId="17" xfId="74" applyFont="1" applyBorder="1" applyAlignment="1">
      <alignment vertical="center"/>
    </xf>
    <xf numFmtId="38" fontId="7" fillId="0" borderId="17" xfId="74" applyFont="1" applyBorder="1" applyAlignment="1">
      <alignment horizontal="center" vertical="center"/>
    </xf>
    <xf numFmtId="0" fontId="3" fillId="0" borderId="20" xfId="90" applyFont="1" applyBorder="1" applyAlignment="1">
      <alignment horizontal="left" vertical="center"/>
      <protection/>
    </xf>
    <xf numFmtId="0" fontId="7" fillId="0" borderId="20" xfId="90" applyFont="1" applyBorder="1" applyAlignment="1">
      <alignment horizontal="right" vertical="center"/>
      <protection/>
    </xf>
    <xf numFmtId="0" fontId="6" fillId="0" borderId="20" xfId="90" applyFont="1" applyBorder="1" applyAlignment="1">
      <alignment horizontal="right" vertical="center"/>
      <protection/>
    </xf>
    <xf numFmtId="0" fontId="7" fillId="0" borderId="0" xfId="90" applyFont="1" applyBorder="1" applyAlignment="1">
      <alignment horizontal="left" vertical="center"/>
      <protection/>
    </xf>
    <xf numFmtId="38" fontId="7" fillId="0" borderId="0" xfId="74" applyFont="1" applyBorder="1" applyAlignment="1">
      <alignment horizontal="center" vertical="center"/>
    </xf>
    <xf numFmtId="38" fontId="6" fillId="0" borderId="0" xfId="74" applyFont="1" applyBorder="1" applyAlignment="1">
      <alignment vertical="center"/>
    </xf>
    <xf numFmtId="0" fontId="7" fillId="0" borderId="0" xfId="90" applyFont="1" applyBorder="1" applyAlignment="1">
      <alignment horizontal="right" vertical="center"/>
      <protection/>
    </xf>
    <xf numFmtId="0" fontId="6" fillId="0" borderId="0" xfId="90" applyFont="1" applyBorder="1" applyAlignment="1">
      <alignment horizontal="right" vertical="center"/>
      <protection/>
    </xf>
    <xf numFmtId="38" fontId="7" fillId="0" borderId="0" xfId="74" applyFont="1" applyBorder="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31" fillId="0" borderId="0" xfId="0" applyFont="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center" vertical="center" shrinkToFit="1"/>
    </xf>
    <xf numFmtId="0" fontId="36" fillId="0" borderId="0" xfId="0" applyFont="1" applyBorder="1" applyAlignment="1">
      <alignment horizontal="center" vertical="center" shrinkToFit="1"/>
    </xf>
    <xf numFmtId="0" fontId="32" fillId="0" borderId="0" xfId="0" applyFont="1" applyBorder="1" applyAlignment="1">
      <alignment horizontal="left" vertical="top" wrapText="1"/>
    </xf>
    <xf numFmtId="0" fontId="3" fillId="0" borderId="0" xfId="0" applyFont="1" applyAlignment="1">
      <alignment horizontal="left" vertical="center"/>
    </xf>
    <xf numFmtId="0" fontId="13" fillId="0" borderId="0" xfId="0" applyFont="1" applyAlignment="1">
      <alignment horizontal="center" vertical="center"/>
    </xf>
    <xf numFmtId="0" fontId="49" fillId="0" borderId="0" xfId="0" applyFont="1" applyAlignment="1">
      <alignment horizontal="left" vertical="center"/>
    </xf>
    <xf numFmtId="0" fontId="34"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xf>
    <xf numFmtId="0" fontId="5" fillId="0" borderId="26" xfId="0" applyFont="1" applyBorder="1" applyAlignment="1">
      <alignment horizontal="center" vertical="center"/>
    </xf>
    <xf numFmtId="0" fontId="7" fillId="0" borderId="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vertical="center" wrapText="1"/>
    </xf>
    <xf numFmtId="0" fontId="3" fillId="0" borderId="14" xfId="0" applyFont="1" applyBorder="1" applyAlignment="1">
      <alignment vertical="center" shrinkToFit="1"/>
    </xf>
    <xf numFmtId="0" fontId="3" fillId="0" borderId="22" xfId="0" applyFont="1" applyBorder="1" applyAlignment="1">
      <alignment vertical="center" shrinkToFit="1"/>
    </xf>
    <xf numFmtId="0" fontId="3" fillId="0" borderId="17" xfId="0" applyFont="1" applyBorder="1" applyAlignment="1">
      <alignment vertical="center" shrinkToFit="1"/>
    </xf>
    <xf numFmtId="0" fontId="5" fillId="0" borderId="2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top" textRotation="255"/>
    </xf>
    <xf numFmtId="0" fontId="6" fillId="0" borderId="23" xfId="0" applyFont="1" applyFill="1" applyBorder="1" applyAlignment="1">
      <alignment horizontal="center" vertical="top" textRotation="255"/>
    </xf>
    <xf numFmtId="0" fontId="6" fillId="0" borderId="2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9"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38" fontId="6" fillId="0" borderId="14" xfId="72" applyFont="1" applyFill="1" applyBorder="1" applyAlignment="1">
      <alignment horizontal="left" vertical="center" wrapText="1"/>
    </xf>
    <xf numFmtId="38" fontId="6" fillId="0" borderId="22" xfId="72" applyFont="1" applyFill="1" applyBorder="1" applyAlignment="1">
      <alignment horizontal="left" vertical="center" wrapText="1"/>
    </xf>
    <xf numFmtId="38" fontId="6" fillId="0" borderId="17" xfId="72"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0" xfId="0" applyFont="1" applyFill="1" applyBorder="1" applyAlignment="1">
      <alignment horizontal="right" vertical="center"/>
    </xf>
    <xf numFmtId="38" fontId="6" fillId="0" borderId="0" xfId="72" applyFont="1" applyFill="1" applyBorder="1" applyAlignment="1">
      <alignment horizontal="right" vertical="center" shrinkToFit="1"/>
    </xf>
    <xf numFmtId="38" fontId="6" fillId="0" borderId="26" xfId="72" applyFont="1" applyFill="1" applyBorder="1" applyAlignment="1">
      <alignment vertical="center" shrinkToFi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Alignment="1">
      <alignment horizontal="left"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0"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horizontal="left"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Border="1" applyAlignment="1">
      <alignment horizontal="left" vertical="center"/>
    </xf>
    <xf numFmtId="0" fontId="9" fillId="0" borderId="26" xfId="0" applyFont="1" applyBorder="1" applyAlignment="1">
      <alignment horizontal="center" vertical="center"/>
    </xf>
    <xf numFmtId="0" fontId="9" fillId="0" borderId="0" xfId="90" applyFont="1" applyAlignment="1">
      <alignment horizontal="center" vertical="center"/>
      <protection/>
    </xf>
    <xf numFmtId="0" fontId="9" fillId="0" borderId="26" xfId="90" applyFont="1" applyBorder="1" applyAlignment="1">
      <alignment horizontal="center" vertical="center"/>
      <protection/>
    </xf>
    <xf numFmtId="0" fontId="6" fillId="0" borderId="19" xfId="90" applyFont="1" applyBorder="1" applyAlignment="1">
      <alignment horizontal="center" vertical="center"/>
      <protection/>
    </xf>
    <xf numFmtId="0" fontId="6" fillId="0" borderId="21" xfId="90" applyFont="1" applyBorder="1" applyAlignment="1">
      <alignment horizontal="center" vertical="center"/>
      <protection/>
    </xf>
    <xf numFmtId="0" fontId="6" fillId="0" borderId="23" xfId="90" applyFont="1" applyBorder="1" applyAlignment="1">
      <alignment horizontal="center" vertical="center"/>
      <protection/>
    </xf>
    <xf numFmtId="0" fontId="6" fillId="0" borderId="25" xfId="90" applyFont="1" applyBorder="1" applyAlignment="1">
      <alignment horizontal="center" vertical="center"/>
      <protection/>
    </xf>
    <xf numFmtId="0" fontId="3" fillId="0" borderId="0" xfId="90" applyFont="1" applyBorder="1" applyAlignment="1">
      <alignment horizontal="left" vertical="center"/>
      <protection/>
    </xf>
    <xf numFmtId="0" fontId="3" fillId="0" borderId="19" xfId="90" applyFont="1" applyBorder="1" applyAlignment="1">
      <alignment horizontal="center" vertical="center"/>
      <protection/>
    </xf>
    <xf numFmtId="0" fontId="3" fillId="0" borderId="21" xfId="90" applyFont="1" applyBorder="1" applyAlignment="1">
      <alignment horizontal="center" vertical="center"/>
      <protection/>
    </xf>
    <xf numFmtId="0" fontId="3" fillId="0" borderId="23" xfId="90" applyFont="1" applyBorder="1" applyAlignment="1">
      <alignment horizontal="center" vertical="center"/>
      <protection/>
    </xf>
    <xf numFmtId="0" fontId="3" fillId="0" borderId="25" xfId="90" applyFont="1" applyBorder="1" applyAlignment="1">
      <alignment horizontal="center" vertical="center"/>
      <protection/>
    </xf>
    <xf numFmtId="0" fontId="3" fillId="0" borderId="18" xfId="90" applyFont="1" applyBorder="1" applyAlignment="1">
      <alignment horizontal="center" vertical="center"/>
      <protection/>
    </xf>
    <xf numFmtId="0" fontId="3" fillId="0" borderId="27" xfId="90" applyFont="1" applyBorder="1" applyAlignment="1">
      <alignment horizontal="center" vertical="center"/>
      <protection/>
    </xf>
    <xf numFmtId="0" fontId="3" fillId="0" borderId="14" xfId="90" applyFont="1" applyBorder="1" applyAlignment="1">
      <alignment horizontal="center"/>
      <protection/>
    </xf>
    <xf numFmtId="0" fontId="3" fillId="0" borderId="22" xfId="90" applyFont="1" applyBorder="1" applyAlignment="1">
      <alignment horizontal="center"/>
      <protection/>
    </xf>
    <xf numFmtId="0" fontId="3" fillId="0" borderId="14" xfId="90" applyFont="1" applyBorder="1" applyAlignment="1">
      <alignment horizontal="center" vertical="center"/>
      <protection/>
    </xf>
    <xf numFmtId="0" fontId="3" fillId="0" borderId="22" xfId="90" applyFont="1" applyBorder="1" applyAlignment="1">
      <alignment horizontal="center" vertical="center"/>
      <protection/>
    </xf>
    <xf numFmtId="0" fontId="3" fillId="0" borderId="17" xfId="90" applyFont="1" applyBorder="1" applyAlignment="1">
      <alignment horizontal="center" vertical="center"/>
      <protection/>
    </xf>
    <xf numFmtId="0" fontId="3" fillId="0" borderId="22" xfId="90" applyFont="1" applyBorder="1" applyAlignment="1">
      <alignment horizontal="center" vertical="top"/>
      <protection/>
    </xf>
    <xf numFmtId="0" fontId="3" fillId="0" borderId="17" xfId="90" applyFont="1" applyBorder="1" applyAlignment="1">
      <alignment horizontal="center" vertical="top"/>
      <protection/>
    </xf>
    <xf numFmtId="0" fontId="7" fillId="0" borderId="18" xfId="90" applyFont="1" applyBorder="1" applyAlignment="1">
      <alignment horizontal="center" vertical="center"/>
      <protection/>
    </xf>
    <xf numFmtId="0" fontId="7" fillId="0" borderId="27" xfId="90" applyFont="1" applyBorder="1" applyAlignment="1">
      <alignment horizontal="center" vertical="center"/>
      <protection/>
    </xf>
    <xf numFmtId="0" fontId="9" fillId="0" borderId="0" xfId="0" applyFont="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right" vertical="center" shrinkToFit="1"/>
    </xf>
    <xf numFmtId="0" fontId="6" fillId="0" borderId="20" xfId="0" applyFont="1" applyBorder="1" applyAlignment="1" quotePrefix="1">
      <alignment horizontal="right" vertical="center" shrinkToFit="1"/>
    </xf>
    <xf numFmtId="0" fontId="6" fillId="0" borderId="0" xfId="0" applyFont="1" applyBorder="1" applyAlignment="1">
      <alignment horizontal="center" vertical="center"/>
    </xf>
    <xf numFmtId="0" fontId="6" fillId="0" borderId="21" xfId="0" applyFont="1" applyBorder="1" applyAlignment="1" quotePrefix="1">
      <alignment horizontal="right" vertical="center" shrinkToFit="1"/>
    </xf>
    <xf numFmtId="0" fontId="6" fillId="0" borderId="19" xfId="0" applyFont="1" applyBorder="1" applyAlignment="1">
      <alignment horizontal="right" vertical="center" shrinkToFit="1"/>
    </xf>
    <xf numFmtId="0" fontId="3" fillId="0" borderId="0" xfId="0" applyFont="1" applyBorder="1" applyAlignment="1">
      <alignment horizontal="left"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xf>
    <xf numFmtId="0" fontId="3" fillId="0" borderId="22" xfId="0" applyFont="1" applyBorder="1" applyAlignment="1">
      <alignment horizontal="center"/>
    </xf>
    <xf numFmtId="0" fontId="3" fillId="0" borderId="22" xfId="0" applyFont="1" applyBorder="1" applyAlignment="1">
      <alignment horizontal="center" vertical="top"/>
    </xf>
    <xf numFmtId="0" fontId="3" fillId="0" borderId="17" xfId="0" applyFont="1" applyBorder="1" applyAlignment="1">
      <alignment horizontal="center" vertical="top"/>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xf>
    <xf numFmtId="181" fontId="35" fillId="0" borderId="14" xfId="0" applyNumberFormat="1" applyFont="1" applyBorder="1" applyAlignment="1">
      <alignment horizontal="center" vertical="center" wrapText="1"/>
    </xf>
    <xf numFmtId="181" fontId="35" fillId="0" borderId="22" xfId="0" applyNumberFormat="1" applyFont="1" applyBorder="1" applyAlignment="1">
      <alignment horizontal="center" vertical="center" wrapText="1"/>
    </xf>
    <xf numFmtId="181" fontId="33" fillId="0" borderId="14" xfId="0" applyNumberFormat="1" applyFont="1" applyBorder="1" applyAlignment="1">
      <alignment horizontal="center" vertical="center" wrapText="1"/>
    </xf>
    <xf numFmtId="181" fontId="33" fillId="0" borderId="22" xfId="0" applyNumberFormat="1" applyFont="1" applyBorder="1" applyAlignment="1">
      <alignment horizontal="center" vertical="center" wrapText="1"/>
    </xf>
    <xf numFmtId="181" fontId="33" fillId="0" borderId="64" xfId="0" applyNumberFormat="1" applyFont="1" applyBorder="1" applyAlignment="1">
      <alignment vertical="center" wrapText="1"/>
    </xf>
    <xf numFmtId="181" fontId="33" fillId="0" borderId="65" xfId="0" applyNumberFormat="1" applyFont="1" applyBorder="1" applyAlignment="1">
      <alignment vertical="center" wrapText="1"/>
    </xf>
    <xf numFmtId="181" fontId="33" fillId="0" borderId="64" xfId="0" applyNumberFormat="1" applyFont="1" applyBorder="1" applyAlignment="1">
      <alignment horizontal="left" vertical="center" wrapText="1"/>
    </xf>
    <xf numFmtId="181" fontId="33" fillId="0" borderId="65" xfId="0" applyNumberFormat="1" applyFont="1" applyBorder="1" applyAlignment="1">
      <alignment horizontal="left" vertical="center" wrapText="1"/>
    </xf>
    <xf numFmtId="181" fontId="33" fillId="0" borderId="17" xfId="0" applyNumberFormat="1" applyFont="1" applyBorder="1" applyAlignment="1">
      <alignment horizontal="center" vertical="center" wrapText="1"/>
    </xf>
    <xf numFmtId="181" fontId="33" fillId="0" borderId="64" xfId="0" applyNumberFormat="1" applyFont="1" applyBorder="1" applyAlignment="1">
      <alignment horizontal="center" vertical="center" wrapText="1"/>
    </xf>
    <xf numFmtId="181" fontId="33" fillId="0" borderId="65" xfId="0" applyNumberFormat="1" applyFont="1" applyBorder="1" applyAlignment="1">
      <alignment horizontal="center" vertical="center" wrapText="1"/>
    </xf>
    <xf numFmtId="181" fontId="35" fillId="0" borderId="17" xfId="0" applyNumberFormat="1" applyFont="1" applyBorder="1" applyAlignment="1">
      <alignment horizontal="center" vertical="center" wrapText="1"/>
    </xf>
    <xf numFmtId="181" fontId="33" fillId="0" borderId="19" xfId="0" applyNumberFormat="1" applyFont="1" applyBorder="1" applyAlignment="1">
      <alignment horizontal="center" vertical="center" wrapText="1"/>
    </xf>
    <xf numFmtId="181" fontId="33" fillId="0" borderId="18" xfId="0" applyNumberFormat="1" applyFont="1" applyBorder="1" applyAlignment="1">
      <alignment horizontal="center" vertical="center" wrapText="1"/>
    </xf>
    <xf numFmtId="181" fontId="33" fillId="0" borderId="20" xfId="0" applyNumberFormat="1" applyFont="1" applyBorder="1" applyAlignment="1">
      <alignment horizontal="center" vertical="center" wrapText="1"/>
    </xf>
    <xf numFmtId="181" fontId="33" fillId="0" borderId="26" xfId="0" applyNumberFormat="1" applyFont="1" applyBorder="1" applyAlignment="1">
      <alignment horizontal="center" vertical="center" wrapText="1"/>
    </xf>
    <xf numFmtId="181" fontId="33" fillId="0" borderId="14" xfId="0" applyNumberFormat="1" applyFont="1" applyBorder="1" applyAlignment="1">
      <alignment horizontal="left" vertical="center" wrapText="1"/>
    </xf>
    <xf numFmtId="181" fontId="33" fillId="0" borderId="17" xfId="0" applyNumberFormat="1" applyFont="1" applyBorder="1" applyAlignment="1">
      <alignment horizontal="left" vertical="center" wrapText="1"/>
    </xf>
    <xf numFmtId="181" fontId="33" fillId="0" borderId="22" xfId="0" applyNumberFormat="1" applyFont="1" applyBorder="1" applyAlignment="1">
      <alignment horizontal="left" vertical="center" wrapText="1"/>
    </xf>
    <xf numFmtId="181" fontId="33" fillId="0" borderId="14" xfId="0" applyNumberFormat="1" applyFont="1" applyBorder="1" applyAlignment="1">
      <alignment vertical="center" wrapText="1"/>
    </xf>
    <xf numFmtId="181" fontId="33" fillId="0" borderId="17" xfId="0" applyNumberFormat="1" applyFont="1" applyBorder="1" applyAlignment="1">
      <alignment vertical="center" wrapText="1"/>
    </xf>
    <xf numFmtId="181" fontId="35" fillId="36" borderId="14" xfId="0" applyNumberFormat="1" applyFont="1" applyFill="1" applyBorder="1" applyAlignment="1">
      <alignment horizontal="center" vertical="center" wrapText="1"/>
    </xf>
    <xf numFmtId="181" fontId="35" fillId="36" borderId="17" xfId="0" applyNumberFormat="1" applyFont="1" applyFill="1" applyBorder="1" applyAlignment="1">
      <alignment horizontal="center" vertical="center" wrapText="1"/>
    </xf>
    <xf numFmtId="181" fontId="35" fillId="0" borderId="14" xfId="0" applyNumberFormat="1" applyFont="1" applyBorder="1" applyAlignment="1">
      <alignment horizontal="center" vertical="center"/>
    </xf>
    <xf numFmtId="181" fontId="33" fillId="0" borderId="17" xfId="0" applyNumberFormat="1" applyFont="1" applyBorder="1" applyAlignment="1">
      <alignment horizontal="center" vertical="center"/>
    </xf>
    <xf numFmtId="181" fontId="35" fillId="0" borderId="3" xfId="0" applyNumberFormat="1" applyFont="1" applyBorder="1" applyAlignment="1">
      <alignment horizontal="center" vertical="center" wrapText="1"/>
    </xf>
    <xf numFmtId="181" fontId="33" fillId="0" borderId="39" xfId="0" applyNumberFormat="1" applyFont="1" applyBorder="1" applyAlignment="1">
      <alignment horizontal="center" vertical="center" wrapText="1"/>
    </xf>
    <xf numFmtId="181" fontId="35" fillId="0" borderId="19" xfId="0" applyNumberFormat="1" applyFont="1" applyBorder="1" applyAlignment="1">
      <alignment horizontal="center" vertical="center"/>
    </xf>
    <xf numFmtId="181" fontId="33" fillId="0" borderId="18" xfId="0" applyNumberFormat="1" applyFont="1" applyBorder="1" applyAlignment="1">
      <alignment horizontal="center" vertical="center"/>
    </xf>
    <xf numFmtId="181" fontId="33" fillId="0" borderId="14" xfId="0" applyNumberFormat="1" applyFont="1" applyBorder="1" applyAlignment="1">
      <alignment horizontal="center" vertical="center" shrinkToFit="1"/>
    </xf>
    <xf numFmtId="181" fontId="33" fillId="0" borderId="17" xfId="0" applyNumberFormat="1" applyFont="1" applyBorder="1" applyAlignment="1">
      <alignment horizontal="center" vertical="center" shrinkToFit="1"/>
    </xf>
    <xf numFmtId="181" fontId="35" fillId="0" borderId="17" xfId="0" applyNumberFormat="1" applyFont="1" applyBorder="1" applyAlignment="1">
      <alignment horizontal="center" vertical="center"/>
    </xf>
    <xf numFmtId="0" fontId="7" fillId="0" borderId="19"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3" fillId="0" borderId="14" xfId="0" applyFont="1" applyBorder="1" applyAlignment="1">
      <alignment horizontal="center" vertical="center" wrapText="1"/>
    </xf>
    <xf numFmtId="0" fontId="7" fillId="0" borderId="19" xfId="0" applyFont="1" applyBorder="1" applyAlignment="1">
      <alignment horizontal="left" vertical="center" wrapText="1" shrinkToFit="1"/>
    </xf>
    <xf numFmtId="0" fontId="7" fillId="0" borderId="20"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18" xfId="0" applyFont="1" applyBorder="1" applyAlignment="1">
      <alignment horizontal="right" vertical="center" wrapText="1" shrinkToFit="1"/>
    </xf>
    <xf numFmtId="0" fontId="7" fillId="0" borderId="26" xfId="0" applyFont="1" applyBorder="1" applyAlignment="1">
      <alignment horizontal="right" vertical="center" wrapText="1" shrinkToFit="1"/>
    </xf>
    <xf numFmtId="0" fontId="7" fillId="0" borderId="27" xfId="0" applyFont="1" applyBorder="1" applyAlignment="1">
      <alignment horizontal="right" vertical="center" wrapText="1" shrinkToFit="1"/>
    </xf>
    <xf numFmtId="177" fontId="3" fillId="0" borderId="19"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7"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wrapText="1"/>
    </xf>
    <xf numFmtId="0" fontId="31" fillId="0" borderId="46" xfId="0" applyFont="1" applyBorder="1" applyAlignment="1">
      <alignment horizontal="center" vertical="distributed"/>
    </xf>
    <xf numFmtId="0" fontId="31" fillId="0" borderId="17" xfId="0" applyFont="1" applyBorder="1" applyAlignment="1">
      <alignment horizontal="center" vertical="distributed"/>
    </xf>
    <xf numFmtId="0" fontId="31" fillId="0" borderId="66" xfId="0" applyFont="1" applyBorder="1" applyAlignment="1">
      <alignment horizontal="center" vertical="distributed"/>
    </xf>
    <xf numFmtId="0" fontId="31" fillId="0" borderId="52" xfId="0" applyFont="1" applyBorder="1" applyAlignment="1">
      <alignment horizontal="center" vertical="distributed"/>
    </xf>
    <xf numFmtId="0" fontId="39" fillId="0" borderId="0" xfId="90" applyFont="1" applyAlignment="1">
      <alignment horizontal="center" vertical="center"/>
      <protection/>
    </xf>
    <xf numFmtId="0" fontId="31" fillId="0" borderId="3" xfId="0" applyFont="1" applyBorder="1" applyAlignment="1">
      <alignment horizontal="center" vertical="center"/>
    </xf>
    <xf numFmtId="0" fontId="31" fillId="0" borderId="3" xfId="0" applyFont="1" applyBorder="1" applyAlignment="1">
      <alignment horizontal="center"/>
    </xf>
    <xf numFmtId="0" fontId="31" fillId="0" borderId="15" xfId="0" applyFont="1" applyBorder="1" applyAlignment="1">
      <alignment horizontal="center" shrinkToFit="1"/>
    </xf>
    <xf numFmtId="0" fontId="31" fillId="0" borderId="2" xfId="0" applyFont="1" applyBorder="1" applyAlignment="1">
      <alignment horizontal="center" shrinkToFit="1"/>
    </xf>
    <xf numFmtId="0" fontId="31" fillId="0" borderId="16" xfId="0" applyFont="1" applyBorder="1" applyAlignment="1">
      <alignment horizontal="center" shrinkToFit="1"/>
    </xf>
    <xf numFmtId="0" fontId="31" fillId="0" borderId="57" xfId="0" applyFont="1" applyBorder="1" applyAlignment="1">
      <alignment horizontal="center" vertical="center"/>
    </xf>
    <xf numFmtId="0" fontId="31" fillId="0" borderId="49" xfId="0" applyFont="1" applyBorder="1" applyAlignment="1">
      <alignment horizontal="center" vertical="center"/>
    </xf>
    <xf numFmtId="0" fontId="31" fillId="0" borderId="46" xfId="0" applyFont="1" applyBorder="1" applyAlignment="1">
      <alignment horizontal="center" vertical="center"/>
    </xf>
    <xf numFmtId="0" fontId="31" fillId="0" borderId="17" xfId="0" applyFont="1" applyBorder="1" applyAlignment="1">
      <alignment horizontal="center" vertical="center"/>
    </xf>
    <xf numFmtId="0" fontId="31" fillId="0" borderId="58" xfId="0" applyFont="1" applyBorder="1" applyAlignment="1">
      <alignment horizontal="distributed" vertical="center"/>
    </xf>
    <xf numFmtId="0" fontId="31" fillId="0" borderId="60" xfId="0" applyFont="1" applyBorder="1" applyAlignment="1">
      <alignment horizontal="distributed" vertical="center"/>
    </xf>
    <xf numFmtId="0" fontId="11" fillId="0" borderId="0" xfId="90" applyFont="1" applyBorder="1" applyAlignment="1">
      <alignment horizontal="center" vertical="center"/>
      <protection/>
    </xf>
    <xf numFmtId="0" fontId="42" fillId="0" borderId="0" xfId="90" applyFont="1" applyAlignment="1">
      <alignment horizontal="center" vertical="center"/>
      <protection/>
    </xf>
    <xf numFmtId="0" fontId="31" fillId="0" borderId="3" xfId="0" applyFont="1" applyBorder="1" applyAlignment="1">
      <alignment horizontal="center" vertical="center"/>
    </xf>
    <xf numFmtId="0" fontId="31" fillId="0" borderId="3" xfId="0" applyFont="1" applyBorder="1" applyAlignment="1">
      <alignment horizontal="center" vertical="center" shrinkToFit="1"/>
    </xf>
    <xf numFmtId="0" fontId="37" fillId="0" borderId="26" xfId="0" applyFont="1" applyBorder="1" applyAlignment="1">
      <alignment horizontal="center" vertical="center"/>
    </xf>
    <xf numFmtId="0" fontId="6" fillId="0" borderId="14" xfId="0" applyFont="1" applyBorder="1" applyAlignment="1">
      <alignment horizontal="distributed" vertical="center" wrapText="1" shrinkToFit="1"/>
    </xf>
    <xf numFmtId="0" fontId="3" fillId="0" borderId="17" xfId="0" applyFont="1" applyBorder="1" applyAlignment="1">
      <alignment shrinkToFit="1"/>
    </xf>
    <xf numFmtId="0" fontId="6" fillId="0" borderId="14" xfId="0" applyFont="1" applyBorder="1" applyAlignment="1">
      <alignment horizontal="center" vertical="center" shrinkToFit="1"/>
    </xf>
    <xf numFmtId="0" fontId="6" fillId="0" borderId="17" xfId="0" applyFont="1" applyBorder="1" applyAlignment="1">
      <alignment horizontal="center" vertical="center" shrinkToFit="1"/>
    </xf>
    <xf numFmtId="0" fontId="47" fillId="0" borderId="54" xfId="0" applyFont="1" applyBorder="1" applyAlignment="1">
      <alignment horizontal="center" vertical="center"/>
    </xf>
    <xf numFmtId="0" fontId="33" fillId="0" borderId="57" xfId="0" applyFont="1" applyBorder="1" applyAlignment="1">
      <alignment horizontal="distributed" vertical="distributed" wrapText="1"/>
    </xf>
    <xf numFmtId="0" fontId="31" fillId="0" borderId="51" xfId="0" applyFont="1" applyBorder="1" applyAlignment="1">
      <alignment wrapText="1"/>
    </xf>
    <xf numFmtId="0" fontId="33" fillId="0" borderId="14" xfId="0" applyFont="1" applyBorder="1" applyAlignment="1">
      <alignment horizontal="distributed" vertical="center" wrapText="1"/>
    </xf>
    <xf numFmtId="0" fontId="31" fillId="0" borderId="17" xfId="0" applyFont="1" applyBorder="1" applyAlignment="1">
      <alignment wrapText="1"/>
    </xf>
    <xf numFmtId="0" fontId="38" fillId="0" borderId="0" xfId="90" applyFont="1" applyBorder="1" applyAlignment="1">
      <alignment horizontal="center" vertical="center"/>
      <protection/>
    </xf>
    <xf numFmtId="0" fontId="0" fillId="0" borderId="3" xfId="0" applyFont="1" applyBorder="1" applyAlignment="1">
      <alignment horizontal="center" vertical="center" wrapText="1"/>
    </xf>
    <xf numFmtId="0" fontId="0" fillId="0" borderId="3" xfId="0" applyBorder="1" applyAlignment="1">
      <alignment vertical="center" wrapText="1"/>
    </xf>
    <xf numFmtId="180" fontId="0" fillId="0" borderId="14" xfId="0" applyNumberFormat="1" applyBorder="1" applyAlignment="1">
      <alignment wrapText="1"/>
    </xf>
    <xf numFmtId="180" fontId="0" fillId="0" borderId="17" xfId="0" applyNumberFormat="1" applyBorder="1" applyAlignment="1">
      <alignment wrapText="1"/>
    </xf>
    <xf numFmtId="0" fontId="0" fillId="0" borderId="3" xfId="0" applyFont="1" applyBorder="1" applyAlignment="1">
      <alignment horizontal="center" wrapText="1"/>
    </xf>
    <xf numFmtId="181" fontId="0" fillId="0" borderId="14" xfId="0" applyNumberFormat="1" applyBorder="1" applyAlignment="1">
      <alignment wrapText="1"/>
    </xf>
    <xf numFmtId="181" fontId="0" fillId="0" borderId="17" xfId="0" applyNumberFormat="1" applyBorder="1" applyAlignment="1">
      <alignment wrapText="1"/>
    </xf>
    <xf numFmtId="9" fontId="0" fillId="0" borderId="43" xfId="0" applyNumberFormat="1" applyBorder="1" applyAlignment="1">
      <alignment vertical="center" wrapText="1"/>
    </xf>
    <xf numFmtId="0" fontId="0" fillId="0" borderId="42" xfId="0" applyFont="1" applyBorder="1" applyAlignment="1">
      <alignment horizontal="center"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3" xfId="0" applyBorder="1" applyAlignment="1">
      <alignment vertical="center" shrinkToFit="1"/>
    </xf>
    <xf numFmtId="0" fontId="0" fillId="0" borderId="42" xfId="0" applyBorder="1" applyAlignment="1">
      <alignment vertical="center" wrapText="1"/>
    </xf>
    <xf numFmtId="0" fontId="0" fillId="0" borderId="17" xfId="0" applyBorder="1" applyAlignment="1">
      <alignment horizontal="center" vertical="center" wrapText="1"/>
    </xf>
    <xf numFmtId="0" fontId="0" fillId="0" borderId="65" xfId="0" applyBorder="1" applyAlignment="1">
      <alignment vertical="center" wrapText="1"/>
    </xf>
    <xf numFmtId="0" fontId="0" fillId="0" borderId="65" xfId="0" applyFont="1" applyBorder="1" applyAlignment="1">
      <alignment vertical="center" wrapText="1"/>
    </xf>
    <xf numFmtId="9" fontId="0" fillId="0" borderId="67" xfId="0" applyNumberFormat="1" applyBorder="1" applyAlignment="1">
      <alignment vertical="center" wrapText="1"/>
    </xf>
    <xf numFmtId="0" fontId="0" fillId="0" borderId="17"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horizontal="center" wrapText="1"/>
    </xf>
    <xf numFmtId="0" fontId="0" fillId="0" borderId="6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5" xfId="0" applyFont="1" applyBorder="1" applyAlignment="1">
      <alignment horizontal="left" vertical="center" wrapText="1"/>
    </xf>
    <xf numFmtId="181" fontId="0" fillId="0" borderId="14" xfId="0" applyNumberFormat="1" applyFill="1" applyBorder="1" applyAlignment="1">
      <alignment wrapText="1"/>
    </xf>
    <xf numFmtId="181" fontId="0" fillId="0" borderId="39" xfId="0" applyNumberFormat="1" applyFill="1" applyBorder="1" applyAlignment="1">
      <alignment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9" fontId="10" fillId="0" borderId="2"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6" xfId="0" applyFont="1" applyBorder="1" applyAlignment="1">
      <alignment horizontal="center" vertical="center" wrapText="1"/>
    </xf>
    <xf numFmtId="9" fontId="0" fillId="0" borderId="14" xfId="0" applyNumberFormat="1" applyFill="1" applyBorder="1" applyAlignment="1">
      <alignment horizontal="center" wrapText="1"/>
    </xf>
    <xf numFmtId="9" fontId="0" fillId="0" borderId="39" xfId="0" applyNumberFormat="1" applyFill="1" applyBorder="1" applyAlignment="1">
      <alignment horizontal="center" wrapText="1"/>
    </xf>
    <xf numFmtId="0" fontId="10" fillId="0" borderId="22" xfId="0" applyFont="1" applyBorder="1" applyAlignment="1">
      <alignment horizontal="center" vertical="center" wrapText="1"/>
    </xf>
    <xf numFmtId="181" fontId="10" fillId="0" borderId="16" xfId="0" applyNumberFormat="1" applyFont="1" applyBorder="1" applyAlignment="1">
      <alignment horizontal="center" vertical="center" wrapText="1"/>
    </xf>
    <xf numFmtId="181" fontId="10" fillId="0" borderId="2" xfId="0" applyNumberFormat="1" applyFont="1" applyBorder="1" applyAlignment="1">
      <alignment horizontal="center" vertical="center" wrapText="1"/>
    </xf>
    <xf numFmtId="38" fontId="0" fillId="0" borderId="14" xfId="72" applyFont="1" applyFill="1" applyBorder="1" applyAlignment="1">
      <alignment horizontal="right" wrapText="1"/>
    </xf>
    <xf numFmtId="38" fontId="0" fillId="0" borderId="39" xfId="72" applyFont="1" applyFill="1" applyBorder="1" applyAlignment="1">
      <alignment horizontal="right" wrapText="1"/>
    </xf>
    <xf numFmtId="181" fontId="10" fillId="0" borderId="3" xfId="0" applyNumberFormat="1" applyFont="1" applyBorder="1" applyAlignment="1">
      <alignment horizontal="center" vertical="center" wrapText="1"/>
    </xf>
    <xf numFmtId="0" fontId="12" fillId="0" borderId="14" xfId="0" applyFont="1" applyFill="1" applyBorder="1" applyAlignment="1">
      <alignment horizontal="left" wrapText="1"/>
    </xf>
    <xf numFmtId="0" fontId="12" fillId="0" borderId="39" xfId="0" applyFont="1" applyFill="1" applyBorder="1" applyAlignment="1">
      <alignment horizontal="left" wrapText="1"/>
    </xf>
    <xf numFmtId="180" fontId="0" fillId="0" borderId="22" xfId="0" applyNumberFormat="1" applyFill="1" applyBorder="1" applyAlignment="1">
      <alignment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9" fontId="0" fillId="0" borderId="42" xfId="0" applyNumberFormat="1" applyBorder="1" applyAlignment="1">
      <alignment vertical="center" wrapText="1"/>
    </xf>
    <xf numFmtId="9" fontId="0" fillId="0" borderId="65" xfId="0" applyNumberFormat="1" applyBorder="1" applyAlignment="1">
      <alignment vertical="center" wrapText="1"/>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7" xfId="0" applyBorder="1" applyAlignment="1">
      <alignment vertical="center"/>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xfId="33"/>
    <cellStyle name="Calc Currency (0)" xfId="34"/>
    <cellStyle name="Comma [0]_laroux" xfId="35"/>
    <cellStyle name="Comma_laroux" xfId="36"/>
    <cellStyle name="Currency [0]_laroux" xfId="37"/>
    <cellStyle name="Currency_laroux" xfId="38"/>
    <cellStyle name="entry" xfId="39"/>
    <cellStyle name="Grey" xfId="40"/>
    <cellStyle name="Head 1" xfId="41"/>
    <cellStyle name="Header1" xfId="42"/>
    <cellStyle name="Header2" xfId="43"/>
    <cellStyle name="Input [yellow]" xfId="44"/>
    <cellStyle name="Milliers [0]_AR1194" xfId="45"/>
    <cellStyle name="Milliers_AR1194" xfId="46"/>
    <cellStyle name="Mon騁aire [0]_AR1194" xfId="47"/>
    <cellStyle name="Mon騁aire_AR1194" xfId="48"/>
    <cellStyle name="Normal - Style1" xfId="49"/>
    <cellStyle name="Normal_#18-Internet" xfId="50"/>
    <cellStyle name="Percent [2]" xfId="51"/>
    <cellStyle name="price" xfId="52"/>
    <cellStyle name="revised" xfId="53"/>
    <cellStyle name="section" xfId="54"/>
    <cellStyle name="title" xfId="55"/>
    <cellStyle name="アクセント 1" xfId="56"/>
    <cellStyle name="アクセント 2" xfId="57"/>
    <cellStyle name="アクセント 3" xfId="58"/>
    <cellStyle name="アクセント 4" xfId="59"/>
    <cellStyle name="アクセント 5" xfId="60"/>
    <cellStyle name="アクセント 6" xfId="61"/>
    <cellStyle name="タイトル" xfId="62"/>
    <cellStyle name="チェック セル" xfId="63"/>
    <cellStyle name="どちらでもない" xfId="64"/>
    <cellStyle name="Percent" xfId="65"/>
    <cellStyle name="ﾌｫﾝﾄ9" xfId="66"/>
    <cellStyle name="メモ" xfId="67"/>
    <cellStyle name="リンク セル" xfId="68"/>
    <cellStyle name="悪い" xfId="69"/>
    <cellStyle name="計算" xfId="70"/>
    <cellStyle name="警告文" xfId="71"/>
    <cellStyle name="Comma [0]" xfId="72"/>
    <cellStyle name="Comma" xfId="73"/>
    <cellStyle name="桁区切り 2" xfId="74"/>
    <cellStyle name="桁区切り 3" xfId="75"/>
    <cellStyle name="桁区切り 4" xfId="76"/>
    <cellStyle name="見出し 1" xfId="77"/>
    <cellStyle name="見出し 2" xfId="78"/>
    <cellStyle name="見出し 3" xfId="79"/>
    <cellStyle name="見出し 4" xfId="80"/>
    <cellStyle name="見積桁区切り" xfId="81"/>
    <cellStyle name="見積-桁区切り" xfId="82"/>
    <cellStyle name="見積-通貨記号" xfId="83"/>
    <cellStyle name="集計" xfId="84"/>
    <cellStyle name="出力" xfId="85"/>
    <cellStyle name="説明文" xfId="86"/>
    <cellStyle name="Currency [0]" xfId="87"/>
    <cellStyle name="Currency" xfId="88"/>
    <cellStyle name="入力" xfId="89"/>
    <cellStyle name="標準 2" xfId="90"/>
    <cellStyle name="標準 3" xfId="91"/>
    <cellStyle name="標準 4" xfId="92"/>
    <cellStyle name="標準 5" xfId="93"/>
    <cellStyle name="標準_別添3,4,5（年度終了報告）" xfId="94"/>
    <cellStyle name="未定義" xfId="95"/>
    <cellStyle name="良い"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externalLink" Target="externalLinks/externalLink28.xml" /><Relationship Id="rId49" Type="http://schemas.openxmlformats.org/officeDocument/2006/relationships/externalLink" Target="externalLinks/externalLink29.xml" /><Relationship Id="rId50" Type="http://schemas.openxmlformats.org/officeDocument/2006/relationships/externalLink" Target="externalLinks/externalLink30.xml" /><Relationship Id="rId51" Type="http://schemas.openxmlformats.org/officeDocument/2006/relationships/externalLink" Target="externalLinks/externalLink31.xml" /><Relationship Id="rId52" Type="http://schemas.openxmlformats.org/officeDocument/2006/relationships/externalLink" Target="externalLinks/externalLink32.xml" /><Relationship Id="rId53" Type="http://schemas.openxmlformats.org/officeDocument/2006/relationships/externalLink" Target="externalLinks/externalLink33.xml" /><Relationship Id="rId54" Type="http://schemas.openxmlformats.org/officeDocument/2006/relationships/externalLink" Target="externalLinks/externalLink34.xml" /><Relationship Id="rId55" Type="http://schemas.openxmlformats.org/officeDocument/2006/relationships/externalLink" Target="externalLinks/externalLink35.xml" /><Relationship Id="rId56" Type="http://schemas.openxmlformats.org/officeDocument/2006/relationships/externalLink" Target="externalLinks/externalLink36.xml" /><Relationship Id="rId57" Type="http://schemas.openxmlformats.org/officeDocument/2006/relationships/externalLink" Target="externalLinks/externalLink37.xml" /><Relationship Id="rId58" Type="http://schemas.openxmlformats.org/officeDocument/2006/relationships/externalLink" Target="externalLinks/externalLink38.xml" /><Relationship Id="rId59" Type="http://schemas.openxmlformats.org/officeDocument/2006/relationships/externalLink" Target="externalLinks/externalLink39.xml" /><Relationship Id="rId60" Type="http://schemas.openxmlformats.org/officeDocument/2006/relationships/externalLink" Target="externalLinks/externalLink40.xml" /><Relationship Id="rId61" Type="http://schemas.openxmlformats.org/officeDocument/2006/relationships/externalLink" Target="externalLinks/externalLink41.xml" /><Relationship Id="rId62" Type="http://schemas.openxmlformats.org/officeDocument/2006/relationships/externalLink" Target="externalLinks/externalLink42.xml" /><Relationship Id="rId63" Type="http://schemas.openxmlformats.org/officeDocument/2006/relationships/externalLink" Target="externalLinks/externalLink43.xml" /><Relationship Id="rId64" Type="http://schemas.openxmlformats.org/officeDocument/2006/relationships/externalLink" Target="externalLinks/externalLink44.xml" /><Relationship Id="rId65" Type="http://schemas.openxmlformats.org/officeDocument/2006/relationships/externalLink" Target="externalLinks/externalLink45.xml" /><Relationship Id="rId66" Type="http://schemas.openxmlformats.org/officeDocument/2006/relationships/externalLink" Target="externalLinks/externalLink46.xml" /><Relationship Id="rId67" Type="http://schemas.openxmlformats.org/officeDocument/2006/relationships/externalLink" Target="externalLinks/externalLink47.xml" /><Relationship Id="rId68" Type="http://schemas.openxmlformats.org/officeDocument/2006/relationships/externalLink" Target="externalLinks/externalLink48.xml" /><Relationship Id="rId69" Type="http://schemas.openxmlformats.org/officeDocument/2006/relationships/externalLink" Target="externalLinks/externalLink49.xml" /><Relationship Id="rId70" Type="http://schemas.openxmlformats.org/officeDocument/2006/relationships/externalLink" Target="externalLinks/externalLink50.xml" /><Relationship Id="rId71" Type="http://schemas.openxmlformats.org/officeDocument/2006/relationships/externalLink" Target="externalLinks/externalLink51.xml" /><Relationship Id="rId72" Type="http://schemas.openxmlformats.org/officeDocument/2006/relationships/externalLink" Target="externalLinks/externalLink52.xml" /><Relationship Id="rId73" Type="http://schemas.openxmlformats.org/officeDocument/2006/relationships/externalLink" Target="externalLinks/externalLink53.xml" /><Relationship Id="rId74" Type="http://schemas.openxmlformats.org/officeDocument/2006/relationships/externalLink" Target="externalLinks/externalLink54.xml" /><Relationship Id="rId75" Type="http://schemas.openxmlformats.org/officeDocument/2006/relationships/externalLink" Target="externalLinks/externalLink55.xml" /><Relationship Id="rId76" Type="http://schemas.openxmlformats.org/officeDocument/2006/relationships/externalLink" Target="externalLinks/externalLink56.xml" /><Relationship Id="rId77" Type="http://schemas.openxmlformats.org/officeDocument/2006/relationships/externalLink" Target="externalLinks/externalLink57.xml" /><Relationship Id="rId78" Type="http://schemas.openxmlformats.org/officeDocument/2006/relationships/externalLink" Target="externalLinks/externalLink58.xml" /><Relationship Id="rId79" Type="http://schemas.openxmlformats.org/officeDocument/2006/relationships/externalLink" Target="externalLinks/externalLink59.xml" /><Relationship Id="rId80" Type="http://schemas.openxmlformats.org/officeDocument/2006/relationships/externalLink" Target="externalLinks/externalLink60.xml" /><Relationship Id="rId81" Type="http://schemas.openxmlformats.org/officeDocument/2006/relationships/externalLink" Target="externalLinks/externalLink61.xml" /><Relationship Id="rId82" Type="http://schemas.openxmlformats.org/officeDocument/2006/relationships/externalLink" Target="externalLinks/externalLink62.xml" /><Relationship Id="rId83" Type="http://schemas.openxmlformats.org/officeDocument/2006/relationships/externalLink" Target="externalLinks/externalLink63.xml" /><Relationship Id="rId84" Type="http://schemas.openxmlformats.org/officeDocument/2006/relationships/externalLink" Target="externalLinks/externalLink64.xml" /><Relationship Id="rId8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1047750</xdr:colOff>
      <xdr:row>0</xdr:row>
      <xdr:rowOff>266700</xdr:rowOff>
    </xdr:from>
    <xdr:to>
      <xdr:col>11</xdr:col>
      <xdr:colOff>19050</xdr:colOff>
      <xdr:row>2</xdr:row>
      <xdr:rowOff>47625</xdr:rowOff>
    </xdr:to>
    <xdr:sp>
      <xdr:nvSpPr>
        <xdr:cNvPr id="1" name="WordArt 5"/>
        <xdr:cNvSpPr>
          <a:spLocks/>
        </xdr:cNvSpPr>
      </xdr:nvSpPr>
      <xdr:spPr>
        <a:xfrm>
          <a:off x="7610475" y="266700"/>
          <a:ext cx="1238250" cy="390525"/>
        </a:xfrm>
        <a:prstGeom prst="rect"/>
        <a:noFill/>
      </xdr:spPr>
      <xdr:txBody>
        <a:bodyPr fromWordArt="1" wrap="none" lIns="91440" tIns="45720" rIns="91440" bIns="45720">
          <a:prstTxWarp prst="textPlain">
            <a:avLst>
              <a:gd name="adj" fmla="val 50805"/>
            </a:avLst>
          </a:prstTxWarp>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12</xdr:row>
      <xdr:rowOff>76200</xdr:rowOff>
    </xdr:from>
    <xdr:to>
      <xdr:col>2</xdr:col>
      <xdr:colOff>190500</xdr:colOff>
      <xdr:row>13</xdr:row>
      <xdr:rowOff>152400</xdr:rowOff>
    </xdr:to>
    <xdr:sp>
      <xdr:nvSpPr>
        <xdr:cNvPr id="1" name="WordArt 4"/>
        <xdr:cNvSpPr>
          <a:spLocks/>
        </xdr:cNvSpPr>
      </xdr:nvSpPr>
      <xdr:spPr>
        <a:xfrm>
          <a:off x="457200" y="2857500"/>
          <a:ext cx="781050" cy="24765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9</xdr:row>
      <xdr:rowOff>114300</xdr:rowOff>
    </xdr:from>
    <xdr:to>
      <xdr:col>3</xdr:col>
      <xdr:colOff>0</xdr:colOff>
      <xdr:row>17</xdr:row>
      <xdr:rowOff>9525</xdr:rowOff>
    </xdr:to>
    <xdr:sp>
      <xdr:nvSpPr>
        <xdr:cNvPr id="1" name="AutoShape 2"/>
        <xdr:cNvSpPr>
          <a:spLocks/>
        </xdr:cNvSpPr>
      </xdr:nvSpPr>
      <xdr:spPr>
        <a:xfrm>
          <a:off x="1438275" y="2266950"/>
          <a:ext cx="209550" cy="1266825"/>
        </a:xfrm>
        <a:prstGeom prst="leftBrace">
          <a:avLst>
            <a:gd name="adj" fmla="val -3976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400050</xdr:colOff>
      <xdr:row>21</xdr:row>
      <xdr:rowOff>47625</xdr:rowOff>
    </xdr:from>
    <xdr:to>
      <xdr:col>3</xdr:col>
      <xdr:colOff>0</xdr:colOff>
      <xdr:row>27</xdr:row>
      <xdr:rowOff>0</xdr:rowOff>
    </xdr:to>
    <xdr:sp>
      <xdr:nvSpPr>
        <xdr:cNvPr id="2" name="AutoShape 3"/>
        <xdr:cNvSpPr>
          <a:spLocks/>
        </xdr:cNvSpPr>
      </xdr:nvSpPr>
      <xdr:spPr>
        <a:xfrm>
          <a:off x="1438275" y="4257675"/>
          <a:ext cx="209550" cy="981075"/>
        </a:xfrm>
        <a:prstGeom prst="leftBrace">
          <a:avLst>
            <a:gd name="adj" fmla="val -40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12</xdr:row>
      <xdr:rowOff>76200</xdr:rowOff>
    </xdr:from>
    <xdr:to>
      <xdr:col>2</xdr:col>
      <xdr:colOff>180975</xdr:colOff>
      <xdr:row>13</xdr:row>
      <xdr:rowOff>152400</xdr:rowOff>
    </xdr:to>
    <xdr:sp>
      <xdr:nvSpPr>
        <xdr:cNvPr id="3" name="WordArt 4"/>
        <xdr:cNvSpPr>
          <a:spLocks/>
        </xdr:cNvSpPr>
      </xdr:nvSpPr>
      <xdr:spPr>
        <a:xfrm>
          <a:off x="457200" y="2743200"/>
          <a:ext cx="762000" cy="24765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現年分</a:t>
          </a:r>
        </a:p>
      </xdr:txBody>
    </xdr:sp>
    <xdr:clientData/>
  </xdr:twoCellAnchor>
  <xdr:twoCellAnchor>
    <xdr:from>
      <xdr:col>1</xdr:col>
      <xdr:colOff>361950</xdr:colOff>
      <xdr:row>23</xdr:row>
      <xdr:rowOff>38100</xdr:rowOff>
    </xdr:from>
    <xdr:to>
      <xdr:col>2</xdr:col>
      <xdr:colOff>219075</xdr:colOff>
      <xdr:row>24</xdr:row>
      <xdr:rowOff>133350</xdr:rowOff>
    </xdr:to>
    <xdr:sp>
      <xdr:nvSpPr>
        <xdr:cNvPr id="4" name="WordArt 5"/>
        <xdr:cNvSpPr>
          <a:spLocks/>
        </xdr:cNvSpPr>
      </xdr:nvSpPr>
      <xdr:spPr>
        <a:xfrm>
          <a:off x="485775" y="4591050"/>
          <a:ext cx="771525" cy="26670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繰越分</a:t>
          </a:r>
        </a:p>
      </xdr:txBody>
    </xdr:sp>
    <xdr:clientData/>
  </xdr:twoCellAnchor>
  <xdr:twoCellAnchor>
    <xdr:from>
      <xdr:col>7</xdr:col>
      <xdr:colOff>238125</xdr:colOff>
      <xdr:row>0</xdr:row>
      <xdr:rowOff>38100</xdr:rowOff>
    </xdr:from>
    <xdr:to>
      <xdr:col>9</xdr:col>
      <xdr:colOff>285750</xdr:colOff>
      <xdr:row>2</xdr:row>
      <xdr:rowOff>57150</xdr:rowOff>
    </xdr:to>
    <xdr:sp>
      <xdr:nvSpPr>
        <xdr:cNvPr id="5" name="WordArt 7"/>
        <xdr:cNvSpPr>
          <a:spLocks/>
        </xdr:cNvSpPr>
      </xdr:nvSpPr>
      <xdr:spPr>
        <a:xfrm>
          <a:off x="4829175" y="38100"/>
          <a:ext cx="1343025" cy="504825"/>
        </a:xfrm>
        <a:prstGeom prst="rect"/>
        <a:noFill/>
      </xdr:spPr>
      <xdr:txBody>
        <a:bodyPr fromWordArt="1" wrap="none" lIns="91440" tIns="45720" rIns="91440" bIns="45720">
          <a:prstTxWarp prst="textPlain"/>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yokou-fsv\&#25972;&#20633;&#29677;\D_drv\H19&#26089;&#30528;&#35469;&#21487;&#12501;&#12457;&#12523;&#12480;\&#30476;&#35469;&#21487;&#65302;&#26376;&#12501;&#12457;&#12523;&#12480;\&#9678;&#65374;%20H19&#30331;&#37326;&#22478;&#28417;&#28207;&#28417;&#26449;&#20877;&#29983;&#20132;&#20184;&#37329;&#35469;&#21487;&#35373;&#35336;(H1906&#26368;&#26032;&#292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ngyo_server\vol_01\&#28417;&#28207;\&#20462;&#31689;&#20107;&#26989;\&#24535;&#21916;&#23627;\&#24037;&#20107;&#20869;&#35379;\&#24179;&#25104;7&#24180;\&#24179;7&#21336;&#20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yokou-fsv\&#25972;&#20633;&#29677;\Documents%20and%20Settings\Owner\My%20Documents\&#28207;&#28286;&#35506;&#12288;&#26032;&#22435;\&#28207;&#28286;&#35506;\&#24179;&#25104;13&#24180;&#24230;\&#65288;&#25913;&#20462;&#65289;&#20107;&#26989;\&#28207;&#28286;&#24037;&#20107;&#38306;&#20418;\BOX&#24037;&#20107;&#38306;&#20418;\&#19968;&#20214;&#26360;&#39006;&#38306;&#20418;\&#65288;&#26082;&#28168;&#12539;&#23436;&#20102;&#65289;&#26908;&#26619;\&#36890;&#30693;&#263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27874;&#29031;&#38291;&#28417;&#28207;\H15&#27874;&#29031;&#38291;&#35469;&#21487;\kohama\&#35336;&#31639;&#26360;\&#37325;&#21147;&#6529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72.29.5.87\share\&#27700;&#29987;&#35506;\H20\H20.&#20107;&#26989;\H20.&#26089;&#30528;\H20.&#33337;&#36234;&#65288;&#27010;&#31639;&#652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H23.&#36947;&#36335;&#35703;&#23736;&#24037;&#20107;(&#22793;&#26356;)2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9287;&#28207;&#25968;&#37327;.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1&#25285;&#24403;&#21513;&#24179;&#65306;&#23436;&#20102;\&#20170;&#24112;&#20161;&#26449;&#19978;&#36939;&#22825;&#22823;&#20037;&#20445;&#21407;&#32218;&#65288;&#26368;&#32066;&#22259;&#38754;&#65289;\&#65314;&#26696;\&#23436;&#25104;\&#65297;&#65299;&#24180;&#24230;&#32013;&#21697;\&#26032;&#22435;&#27663;\&#20596;&#28317;.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30707;&#22435;&#21271;&#28417;&#26449;&#20877;&#29983;&#20132;&#20184;&#37329;&#20107;&#26989;&#65288;&#22996;&#35351;&#6528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72.29.5.87\share\Users\&#36024;&#20986;&#29992;PC-3\Desktop\&#24403;&#21021;&#35469;&#21487;&#35373;&#35336;&#65288;&#20234;&#37326;&#30000;&#28417;&#28207;&#6528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172.29.5.87\share\18&#24180;&#33337;&#36234;&#28417;&#28207;&#29872;&#22659;\&#38651;&#27671;\H18&#24180;&#2423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65320;&#65297;&#65302;&#29305;&#23450;&#20808;&#23798;&#28417;&#22580;&#35336;&#30011;&#22793;&#26356;\&#29305;&#23450;&#20808;&#23798;&#35336;&#30011;&#12288;&#12497;&#12516;&#12458;&#22320;&#21306;&#21029;&#22259;&#38754;-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O:\9-07\EXCEL\&#31459;&#24037;&#31309;&#31639;\2&#24037;&#213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adfilesv02\Documents\&#28417;&#28207;&#28417;&#22580;&#35506;H23-H25\H23&#24180;&#24230;\02&#27231;&#33021;&#20445;&#20840;&#65288;&#12473;&#12488;&#12510;&#12493;&#65289;\&#35469;&#21487;&#35373;&#35336;\&#20462;&#27491;&#29256;11.11.10\&#24341;&#32153;&#12501;&#12449;&#12452;&#12523;\&#25972;&#20633;&#29677;\H22\H22&#12473;&#12488;&#12510;&#12493;&#35469;&#21487;(&#24403;&#21021;)&#23433;&#24231;&#38291;&#21463;&#21462;\H22&#12473;&#12488;&#12510;&#12493;&#35469;&#21487;_&#29417;&#20451;\H&#65298;&#65297;&#35373;&#35336;&#26360;\H21(&#24403;&#21021;)&#12473;&#12488;&#12510;&#12493;&#35373;&#35336;&#26360;(&#35373;&#35336;)&#27850;&#12539;&#22025;&#25163;&#32013;_10090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72.29.5.87\share\WINDOWS\Temporary%20Internet%20Files\Content.IE5\41QNWLY3\3&#12534;&#26376;&#27604;&#36611;&#35336;&#3163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1427;&#21407;&#65412;&#65437;&#65416;&#65433;\&#26085;&#20986;&#65418;&#65438;&#65394;&#65418;&#65439;&#65405;&#12521;&#12472;&#12458;&#20877;&#25918;&#36865;&#35373;&#20633;%20&#25968;&#37327;&#34920;%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172.29.5.87\share\2002A05\NO-1\&#32207;&#25324;&#34920;&#65288;&#26494;&#30000;%20&#20860;&#23389;&#6528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5968;&#37327;&#34920;(&#21335;&#37096;&#22269;&#36947;%20CCTV)&#20462;&#27491;.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IYAKO-8130\&#20849;&#26377;\00%20maedou\00%20work\02%20H000012\00%20&#24179;&#33391;&#22478;&#36794;\&#24179;&#33391;&#22478;&#36794;&#32218;&#20132;&#36890;&#20449;&#21495;&#27231;&#31227;&#35373;&#24037;&#201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s-wtgl5d1\&#35336;&#30011;&#35519;&#25972;&#29677;\Documents%20and%20Settings\Nishikiori\My%20Documents\00_Project\2007-282_&#20234;&#24179;&#23627;PPT\REPO\CBR\CBR_06041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A:\WINDOWS\&#65411;&#65438;&#65405;&#65400;&#65412;&#65391;&#65420;&#65439;\&#22996;&#35351;\&#36861;&#36321;&#35519;&#26619;\&#22793;&#26356;&#36861;&#3632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A:\&#26032;&#35215;Microsoft%20Excel%20&#12527;&#12540;&#12463;&#12471;&#12540;&#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24179;7&#21336;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2303;&#2403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03%20&#31309;&#31639;&#36039;&#26009;\&#65288;&#30495;&#26628;&#37324;&#65289;&#27231;&#22120;&#36027;&#12539;&#37628;&#27083;&#36896;&#35069;&#20316;&#2928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Ls-wtgl5d1\&#35336;&#30011;&#35519;&#25972;&#29677;\&#24184;&#30722;3&#223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6&#32202;&#24613;&#38599;&#29992;\H16&#32202;&#24613;&#38599;&#29992;&#23550;&#31574;&#20107;&#26989;(&#28165;&#25475;&#65289;.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IYAKO-8130\&#20849;&#26377;\&#26494;&#30000;&#28511;&#21407;&#26619;&#23450;&#35373;&#35336;&#2636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Documents%20and%20Settings\user\&#12487;&#12473;&#12463;&#12488;&#12483;&#12503;\H15&#20234;&#37326;&#30000;&#29872;&#22659;&#25972;&#20633;\&#26032;&#35215;Microsoft%20Excel%20&#12527;&#12540;&#12463;&#12471;&#12540;&#12488;.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Yaeyama-8163\e\WINDOWS\&#65411;&#65438;&#65405;&#65400;&#65412;&#65391;&#65420;&#65439;\H12&#22996;&#35351;\&#36947;&#36335;&#21488;&#24115;\&#21488;&#24115;&#25972;&#2063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Ssk_server\lan\200g04\&#20869;&#35379;&#26360;(&#27231;&#26800;&#35373;&#20633;&#20013;&#23398;&#6528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Ls-wtgl5d1\&#35336;&#30011;&#35519;&#25972;&#29677;\&#37329;&#22478;&#22826;\H10&#22996;&#35351;\&#22996;&#35373;&#35336;&#2636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Ssk_server\lan\200f06\&#65325;(&#20445;&#32946;&#25152;&#27231;&#26800;)\&#23470;&#22478;&#12534;&#21407;(&#23470;&#22478;)&#20445;&#32946;&#25152;&#24314;&#35373;&#24037;&#20107;(&#25563;&#27671;&#35373;&#20633;&#65289;&#31309;&#316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okou-fsv\&#25972;&#20633;&#29677;\&#28207;&#28286;&#35506;&#20250;&#26908;&#38306;&#36899;\&#26053;&#23458;&#12479;&#12540;&#12511;&#12490;&#12523;&#35576;&#32076;&#36027;.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5&#20107;&#26989;&#12501;&#12457;&#12523;&#12480;\H15&#20234;&#37326;&#30000;&#29872;&#22659;&#25972;&#20633;\&#26032;&#35215;Microsoft%20Excel%20&#12527;&#12540;&#12463;&#12471;&#12540;&#12488;.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35519;&#26360;&#29287;&#28207;.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5968;&#37327;&#32207;&#25324;&#29287;&#282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K:\&#30476;&#19979;&#27700;&#36947;\&#21517;&#35703;&#24066;\&#21517;&#35703;&#24066;&#20844;&#20849;&#19979;&#27700;&#36947;&#21271;&#65298;&#21495;&#27738;&#27700;&#24185;&#32218;\H9.&#21271;&#65298;&#21495;&#24185;&#32218;.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4193;&#33294;&#20869;&#36039;&#26009;\&#24179;&#25104;16-8.12M"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5968;&#37327;&#38598;&#35336;.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35373;&#35336;&#26360;\&#26032;&#35215;Microsoft%20Excel%20&#12527;&#12540;&#12463;&#12471;&#12540;&#1248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6716;&#35895;&#24029;&#65402;&#65437;&#65403;&#65433;\&#21427;&#21407;&#65412;&#65437;&#65416;&#65433;%20N02.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172.29.5.87\share\My%20Documents\&#22823;&#36947;&#23567;&#31354;&#35519;\2002h05\A&#24037;&#21306;&#65288;&#20013;&#22830;&#26847;&#65289;\&#29305;&#21029;&#25945;&#23460;&#26847;&#31309;&#31639;&#19968;&#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yokou-fsv\&#25972;&#20633;&#29677;\&#12381;&#12398;&#20182;\&#27700;&#29987;&#35506;\&#12381;&#12398;&#20182;\H20&#35469;&#21487;&#12501;&#12457;&#12523;&#12480;\H23&#35469;&#21487;&#12498;&#12450;&#12522;&#12531;&#12464;\H23&#22793;&#26356;&#35469;&#21487;\H23&#30331;&#37326;&#22478;%20&#22793;&#26356;&#35469;&#21487;.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A:\H9&#31992;&#28288;&#27798;&#38450;&#22793;&#26356;-1.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172.29.5.87\share\&#23470;&#24029;%20&#21644;&#20037;\H14&#25968;&#37327;&#35336;&#31639;&#26360;\&#24373;&#12426;&#32025;&#38450;&#27490;&#22615;&#35013;&#65398;&#65408;&#65435;&#65400;&#65438;.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172.29.5.87\share\2002A05\NO-1\&#27941;&#22025;&#23665;&#21271;(01-11)\&#25968;&#37327;&#65288;CB&#65289;&#37329;&#22478;&#28304;&#21513;.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38450;&#27874;&#22564;(&#21335;)&#24037;&#20107;(3).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172.29.5.87\share\&#23470;&#24029;%20&#21644;&#20037;\6.13PS&#30772;&#25613;&#24460;&#12398;&#65411;&#65438;&#65392;&#65408;.13&#65418;&#65392;&#65412;&#65438;&#30772;&#24460;&#12398;&#65411;&#65438;&#65392;&#65408;\&#19978;&#20043;&#23627;&#22320;&#21306;&#29031;&#26126;&#28783;&#35373;&#32622;&#24037;&#20107;\01&#19978;&#20043;&#23627;&#22320;&#21306;&#29031;&#26126;&#28783;&#35373;&#32622;&#24037;&#20107;\03%20&#31309;&#31639;&#36039;&#26009;\&#26465;&#20214;&#20837;&#21147;.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MIYAKO-8130\&#20849;&#26377;\My%20Documents\H9%20&#21069;&#27850;&#28207;\&#38450;&#27874;&#22564;(&#27798;)(&#26481;)\H9%20&#24037;&#20107;&#30330;&#27880;\H9%20&#38450;&#27874;&#22564;(&#27798;)(&#26481;)&#24037;&#20107;%20%20%20%20%20%20%20%20%20%20%20(&#65423;&#65395;&#65437;&#65412;&#6543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38263;&#28716;\&#20061;&#26157;&#38651;&#35373;\My%20Documents\&#26085;&#20986;&#65418;&#65438;&#65394;&#65418;&#65439;&#65405;&#12521;&#12472;&#12458;&#20877;&#25918;&#36865;&#35373;&#20633;%20&#25968;&#37327;&#34920;%20.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Kiyo\c\EXCEL5\&#9312;&#35373;&#35336;\&#30456;&#25778;&#20844;&#22290;\&#20195;&#20385;&#34920;.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MIYAKO-8130\&#20849;&#26377;\04-buckup\9,1,files\&#27096;&#24335;&#31561;\&#65420;&#65438;&#65435;&#65391;&#65400;&#35069;&#20316;&#240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yokou-fsv\&#25972;&#20633;&#29677;\H16&#24180;&#20316;&#25104;\&#33337;&#36234;&#28417;&#28207;\&#20253;&#36948;&#27874;.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O:\9-14\excel\&#31309;&#31639;\&#19978;&#37324;&#32218;.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H9%20&#30913;&#27671;&#25506;&#26619;&#26989;&#21209;.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B:\&#20869;&#35379;&#26360;(&#28304;&#26412;&#65289;.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Ntd_sv1\business\9-07\EXCEL\&#31459;&#24037;&#31309;&#31639;\2&#24037;&#21306;.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172.29.5.87\share\&#23470;&#24029;%20&#21644;&#20037;\1.H14&#24037;&#20107;&#19968;&#35239;\54-0%20H15&#21335;&#37096;&#22269;&#36947;&#29031;&#26126;&#32173;&#25345;(&#12381;&#12398;2&#65289;&#24037;&#20107;\02%20&#35336;&#31639;&#26360;&#65381;%20&#21336;&#20385;&#19968;&#35239;&#34920;\&#25968;&#37327;&#35336;&#31639;&#26360;(&#26696;)(&#24373;&#32025;&#22615;&#35013;&#65381;&#20445;&#35703;C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yokou-fsv\&#25972;&#20633;&#29677;\H16&#24180;&#20316;&#25104;\&#30000;&#21517;&#28417;&#28207;\&#31532;3&#22238;\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yokou-fsv\&#25972;&#20633;&#29677;\&#35373;&#35336;\&#20234;&#24179;&#28417;&#28207;\12&#24180;&#24230;\&#24037;&#20107;&#35373;&#35336;&#26360;.&#65288;&#65298;&#22238;&#22793;&#26356;&#27874;&#38500;&#22564;&#65289;xl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yokou-fsv\&#25972;&#20633;&#29677;\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通知書"/>
      <sheetName val="単価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 val="代価"/>
      <sheetName val="単価"/>
      <sheetName val="数量"/>
      <sheetName val="職種単価"/>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表紙"/>
      <sheetName val="背"/>
      <sheetName val="変更依頼"/>
      <sheetName val="変更総括"/>
      <sheetName val="総括"/>
      <sheetName val="概要"/>
      <sheetName val="特記仕様書"/>
      <sheetName val="提出書類一覧"/>
      <sheetName val="予定価格"/>
      <sheetName val="最低"/>
      <sheetName val="算定基準（工事） 例(3)"/>
      <sheetName val="変更協議"/>
      <sheetName val="変更対照(甲)"/>
      <sheetName val="変更内訳"/>
      <sheetName val="内訳"/>
      <sheetName val="代一覧"/>
      <sheetName val="代価表"/>
      <sheetName val="単一覧"/>
      <sheetName val="単価表"/>
      <sheetName val="数量総括"/>
      <sheetName val="A型方塊ﾌﾞﾛｯｸ"/>
      <sheetName val="Ｂ型方塊ﾌﾞﾛｯｸ"/>
      <sheetName val="職種"/>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LU型・暗渠"/>
      <sheetName val="ＬA,B型"/>
      <sheetName val="U型"/>
      <sheetName val="街渠桝"/>
      <sheetName val="集水桝"/>
      <sheetName val="縁石"/>
      <sheetName val="舗装止＆階段"/>
      <sheetName val="転落柵"/>
      <sheetName val="Ｌ型擁壁(1)"/>
      <sheetName val="L型擁壁(2)"/>
      <sheetName val="L型擁壁(3)"/>
      <sheetName val="重力式擁壁"/>
      <sheetName val="階段"/>
      <sheetName val="植樹桝"/>
      <sheetName val="横断側溝・客土"/>
      <sheetName val="数量計算 (枠)"/>
      <sheetName val="〃 (枠)"/>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報告書"/>
      <sheetName val="排水工"/>
      <sheetName val="側溝延長"/>
      <sheetName val="ＰＵ型側溝 "/>
      <sheetName val="場所打ち"/>
      <sheetName val="管渠"/>
      <sheetName val="石積み"/>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仕様書"/>
      <sheetName val="土質数量"/>
      <sheetName val="設計数量"/>
      <sheetName val="表紙"/>
      <sheetName val="総括表 (2)"/>
      <sheetName val="総括表 (3)"/>
      <sheetName val="概要"/>
      <sheetName val="内訳表(鑑)"/>
      <sheetName val="委託費内訳表 (2)"/>
      <sheetName val="測量(代)1"/>
      <sheetName val="土質(代)1"/>
      <sheetName val="磁探(代)1"/>
      <sheetName val="職種（工事）"/>
      <sheetName val="職種（委託）"/>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設計条件"/>
      <sheetName val="調査条件"/>
      <sheetName val="技術者単価"/>
      <sheetName val="損料他"/>
      <sheetName val="設計承認"/>
      <sheetName val="設計表紙"/>
      <sheetName val="設計書"/>
      <sheetName val="特記仕様書"/>
      <sheetName val="内訳(総括)"/>
      <sheetName val="内訳(設計)"/>
      <sheetName val="設計単価"/>
      <sheetName val="設計数量"/>
      <sheetName val="内訳(調査)"/>
      <sheetName val="調査単価(1-4)"/>
      <sheetName val="調査単価(5-7)"/>
      <sheetName val="調査単価(8-9)"/>
      <sheetName val="調査単価(10)"/>
      <sheetName val="船・車単価(12-15)"/>
      <sheetName val="調査数量"/>
      <sheetName val="数量詳細"/>
    </sheetNames>
    <sheetDataSet>
      <sheetData sheetId="9">
        <row r="32">
          <cell r="H32">
            <v>123500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仕訳書 (H18年度） "/>
      <sheetName val="内訳表 (H18年度）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試算結果"/>
      <sheetName val="条件入力"/>
      <sheetName val="内訳表 (2)"/>
      <sheetName val="内訳表"/>
      <sheetName val="設計業務価表①"/>
      <sheetName val="設計業務価表②"/>
      <sheetName val="設計業務価表③"/>
      <sheetName val="設計業務単価表④"/>
      <sheetName val="設計業務価表⑤"/>
      <sheetName val="単価表"/>
      <sheetName val="単価,諸経費率"/>
      <sheetName val="技術者単価"/>
    </sheetNames>
    <sheetDataSet>
      <sheetData sheetId="10">
        <row r="9">
          <cell r="E9">
            <v>52400</v>
          </cell>
        </row>
        <row r="10">
          <cell r="E10">
            <v>47100</v>
          </cell>
        </row>
        <row r="11">
          <cell r="E11">
            <v>39300</v>
          </cell>
        </row>
        <row r="12">
          <cell r="E12">
            <v>31300</v>
          </cell>
        </row>
        <row r="13">
          <cell r="E13">
            <v>26200</v>
          </cell>
        </row>
        <row r="14">
          <cell r="E14">
            <v>22400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表紙"/>
      <sheetName val="KHP"/>
      <sheetName val="LPG１"/>
      <sheetName val="システム比較"/>
      <sheetName val="システム比較 (2)"/>
      <sheetName val="計算条件"/>
      <sheetName val="氷蓄熱"/>
      <sheetName val="氷40%"/>
      <sheetName val="都市ガス"/>
      <sheetName val="ﾋﾞﾙﾏﾙ"/>
      <sheetName val="氷標"/>
      <sheetName val="水熱源"/>
      <sheetName val="ＨＯＴ"/>
      <sheetName val="チラー"/>
      <sheetName val="税制優遇（注）"/>
      <sheetName val="KHP１"/>
      <sheetName val="ﾂｲﾝ"/>
      <sheetName val="料金表"/>
      <sheetName val="3ヶ月比較計算"/>
      <sheetName val="#REF"/>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居住者調書"/>
      <sheetName val="工法様式"/>
      <sheetName val="補償金算定総括表"/>
      <sheetName val="共通仮設･諸経費率"/>
      <sheetName val="建物移転算定表"/>
      <sheetName val="工作物算定"/>
      <sheetName val="動産移転"/>
      <sheetName val="仮住居使用料"/>
      <sheetName val="立竹木算定"/>
      <sheetName val="移転雑費"/>
      <sheetName val="消費税"/>
      <sheetName val="工作物"/>
      <sheetName val="代価 (2)"/>
      <sheetName val="数量計算 "/>
      <sheetName val="単価"/>
      <sheetName val="工事工程表"/>
      <sheetName val="標準工期 (2)"/>
      <sheetName val="借家人補償"/>
      <sheetName val="さとうきび"/>
      <sheetName val="家賃減収"/>
      <sheetName val="登記(表示)"/>
      <sheetName val="登記(滅失)"/>
      <sheetName val="説明書"/>
      <sheetName val="中科目内訳書 "/>
      <sheetName val="工事集計表"/>
      <sheetName val="仕訳書"/>
      <sheetName val="別表"/>
      <sheetName val="床仕上計算"/>
      <sheetName val="複合単価表"/>
      <sheetName val="#REF"/>
      <sheetName val="建物単価"/>
      <sheetName val="86動産"/>
      <sheetName val="補償総括"/>
      <sheetName val="基礎data"/>
      <sheetName val="入力シート"/>
      <sheetName val="H12単価"/>
      <sheetName val="集計表"/>
      <sheetName val="仕訳（県）"/>
      <sheetName val="立木調査"/>
      <sheetName val="総括表（松田 兼孝）"/>
      <sheetName val="仕訳（解体）"/>
      <sheetName val="内訳書"/>
    </sheetNames>
    <sheetDataSet>
      <sheetData sheetId="3">
        <row r="3">
          <cell r="A3" t="str">
            <v>共通仮設費率及び諸経費率算定表</v>
          </cell>
        </row>
        <row r="4">
          <cell r="B4" t="str">
            <v>1.</v>
          </cell>
          <cell r="C4" t="str">
            <v>共通仮設費率算定</v>
          </cell>
        </row>
        <row r="6">
          <cell r="D6" t="str">
            <v>建物</v>
          </cell>
          <cell r="E6" t="str">
            <v> №5</v>
          </cell>
          <cell r="G6" t="str">
            <v>直接工事費</v>
          </cell>
        </row>
        <row r="7">
          <cell r="E7" t="str">
            <v> №5A</v>
          </cell>
          <cell r="G7" t="str">
            <v>〃</v>
          </cell>
        </row>
        <row r="10">
          <cell r="G10" t="str">
            <v>合計　</v>
          </cell>
        </row>
        <row r="13">
          <cell r="B13" t="str">
            <v>2.</v>
          </cell>
          <cell r="C13" t="str">
            <v>諸経費率算定</v>
          </cell>
        </row>
        <row r="15">
          <cell r="D15" t="str">
            <v>建物</v>
          </cell>
          <cell r="E15" t="str">
            <v> №5</v>
          </cell>
          <cell r="G15" t="str">
            <v>純工事費</v>
          </cell>
        </row>
        <row r="16">
          <cell r="E16" t="str">
            <v> №5A</v>
          </cell>
          <cell r="G16" t="str">
            <v>〃</v>
          </cell>
        </row>
        <row r="17">
          <cell r="E17">
            <v>0</v>
          </cell>
        </row>
        <row r="18">
          <cell r="E18">
            <v>0</v>
          </cell>
        </row>
        <row r="19">
          <cell r="D19" t="str">
            <v>解   体</v>
          </cell>
          <cell r="E19" t="str">
            <v> №5</v>
          </cell>
          <cell r="G19" t="str">
            <v>〃</v>
          </cell>
        </row>
        <row r="20">
          <cell r="E20" t="str">
            <v> №5A</v>
          </cell>
          <cell r="G20" t="str">
            <v>〃</v>
          </cell>
        </row>
        <row r="21">
          <cell r="E21">
            <v>0</v>
          </cell>
        </row>
        <row r="22">
          <cell r="D22" t="str">
            <v>工作物</v>
          </cell>
          <cell r="G22" t="str">
            <v>〃</v>
          </cell>
        </row>
        <row r="24">
          <cell r="G24" t="str">
            <v>合計　</v>
          </cell>
        </row>
        <row r="27">
          <cell r="D27" t="str">
            <v>工作物</v>
          </cell>
          <cell r="E27" t="str">
            <v>(借家人)</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管路掘削"/>
      <sheetName val="ﾊﾝﾄﾞﾎｰﾙ"/>
      <sheetName val="基礎"/>
      <sheetName val="拾出表(配線)"/>
      <sheetName val="拾出表(配管)"/>
      <sheetName val="拾出表(土工)"/>
      <sheetName val="集計表(配線) "/>
      <sheetName val="集計表(配管)"/>
      <sheetName val="集計表(土工)"/>
      <sheetName val="総括表"/>
      <sheetName val="設備製作工"/>
      <sheetName val="設備据付工"/>
      <sheetName val="鋼材表"/>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随契理由"/>
      <sheetName val="明細"/>
      <sheetName val="鏡"/>
      <sheetName val="内訳"/>
      <sheetName val="数"/>
      <sheetName val="印刷"/>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With-D"/>
      <sheetName val="Without-D"/>
      <sheetName val="Ihe-Nago"/>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H8追変内"/>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数量集計"/>
      <sheetName val="土工数量"/>
      <sheetName val="Sheet3"/>
      <sheetName val="Sheet4"/>
      <sheetName val="Sheet5"/>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Ａ通信設備(機器費)"/>
      <sheetName val="機器費"/>
      <sheetName val="Ｂ工場製作(鋼構造製作物)"/>
      <sheetName val="鋼構造製作物 "/>
      <sheetName val="⑩鋼材重量表"/>
      <sheetName val="#REF"/>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数量総括"/>
      <sheetName val="数計修1"/>
      <sheetName val="数明幸3"/>
      <sheetName val="土工数2"/>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変更協議書 (2)"/>
      <sheetName val="ﾒﾝﾀｰ (2)"/>
      <sheetName val="変更契約 (2)"/>
      <sheetName val="背表紙"/>
      <sheetName val="総括表 (2)"/>
      <sheetName val="表紙"/>
      <sheetName val="代1 (3)"/>
      <sheetName val="概要"/>
      <sheetName val="予定価格調書"/>
      <sheetName val="総括表"/>
      <sheetName val="単1 (4)"/>
      <sheetName val="単2 (2)"/>
      <sheetName val="単3 (2)"/>
      <sheetName val="単3 (3)"/>
      <sheetName val="単4 (2)"/>
      <sheetName val="代1 (2)"/>
      <sheetName val="◎採用に関する (2)"/>
      <sheetName val="◎事業計画書 (2)"/>
      <sheetName val="変更内訳Ⅱ"/>
      <sheetName val="当初内訳 (2)"/>
      <sheetName val="ﾒﾝﾀｰ"/>
      <sheetName val="工事数量内訳"/>
      <sheetName val="当初内訳"/>
      <sheetName val="代1"/>
      <sheetName val="代2"/>
      <sheetName val="代3"/>
      <sheetName val="単1 (2)"/>
      <sheetName val="単1 (3)"/>
      <sheetName val="単1"/>
      <sheetName val="単2"/>
      <sheetName val="単3"/>
      <sheetName val="単4"/>
      <sheetName val="単5"/>
      <sheetName val="計画書"/>
      <sheetName val="概要書"/>
      <sheetName val="◎事業計画書"/>
      <sheetName val="◎採用に関する"/>
      <sheetName val="委託"/>
      <sheetName val="Sheet1"/>
      <sheetName val="Sheet3"/>
      <sheetName val="Sheet2"/>
      <sheetName val="写真"/>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工事設計書"/>
      <sheetName val="工事費総括表"/>
      <sheetName val="本工事内訳表"/>
      <sheetName val="代価表"/>
      <sheetName val="単価表"/>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000000"/>
      <sheetName val="特記"/>
      <sheetName val="数量表"/>
      <sheetName val="工事鏡"/>
      <sheetName val="内訳表"/>
      <sheetName val="単価表 1"/>
      <sheetName val="数量計算"/>
      <sheetName val="数量明細"/>
      <sheetName val="変更鏡"/>
      <sheetName val="変更内訳"/>
      <sheetName val="代価１"/>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
      <sheetName val="機械複合単価"/>
      <sheetName val="機械複合単価2"/>
      <sheetName val="代価表1"/>
      <sheetName val="代価表2"/>
      <sheetName val="代価表3"/>
      <sheetName val="数量拾い書1"/>
      <sheetName val="数量拾い書2"/>
      <sheetName val="数量拾い書3"/>
      <sheetName val="集計表 1"/>
      <sheetName val="内訳書1"/>
      <sheetName val="内訳書2"/>
      <sheetName val="内訳書3"/>
      <sheetName val="仕訳書1"/>
      <sheetName val="数量拾い書2(1)"/>
      <sheetName val="数量拾い書2(2)"/>
      <sheetName val="数量拾い書2(3)"/>
      <sheetName val="集計表2"/>
      <sheetName val="内訳書2(1)"/>
      <sheetName val="内訳書2 (2)"/>
      <sheetName val="内訳書2(3)"/>
      <sheetName val="仕訳書2"/>
      <sheetName val="仕訳書3"/>
      <sheetName val="電気複合単価"/>
      <sheetName val="ﾀﾞｸﾄ計算 (換気設備)"/>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数量明細"/>
      <sheetName val="当初メンタ"/>
      <sheetName val="内訳"/>
      <sheetName val="名護中公"/>
      <sheetName val="名護中公 (2)"/>
      <sheetName val="名護数量"/>
      <sheetName val="基準点"/>
      <sheetName val="平板"/>
      <sheetName val="路線"/>
      <sheetName val="用地代価"/>
      <sheetName val="用地単価"/>
      <sheetName val="護岸設計"/>
      <sheetName val="ボ－リング"/>
      <sheetName val="員数"/>
      <sheetName val="数量計算書"/>
      <sheetName val="数量根拠"/>
      <sheetName val="単価表"/>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数量拾い書(換気設備）機器設備"/>
      <sheetName val="ﾀﾞｸﾄ計算 (換気設備)"/>
      <sheetName val="数量拾い書(換気設備)機器・ﾀﾞｸﾄ設備"/>
      <sheetName val="数量拾い書 (3)"/>
      <sheetName val="集計表(換気設備）"/>
      <sheetName val="集計表 (2)"/>
      <sheetName val="機械複合単価"/>
      <sheetName val="電気複合単価"/>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合計"/>
      <sheetName val="起債総括"/>
      <sheetName val="特特総括"/>
      <sheetName val="契約（業者用）"/>
      <sheetName val="契約（県提出用）"/>
      <sheetName val="既済内訳書 (ターミナル建築)"/>
      <sheetName val="既済内訳書 (電気設備)"/>
      <sheetName val="既済内訳書 (電気設備) (２)"/>
      <sheetName val="既済内訳書 (機械設備)"/>
      <sheetName val="既済内訳書 (機械設備) (３)"/>
      <sheetName val="既済内訳書 (空調設備)"/>
      <sheetName val="既済内訳書 (空調設備) (２)"/>
      <sheetName val="総括"/>
      <sheetName val="仕訳書ターミナル建築"/>
      <sheetName val="仕訳書ターミナル建築変更"/>
      <sheetName val="仕訳ターミナル建築変更２"/>
      <sheetName val="諸経費ターミナル建築"/>
      <sheetName val="諸経費ターミナル建築変更 (2)"/>
      <sheetName val="諸経費ターミナル建築変更"/>
      <sheetName val="仕訳書電気設備"/>
      <sheetName val="仕訳書電気設備変更"/>
      <sheetName val="仕訳書電気設備設計変更２"/>
      <sheetName val="諸経費電気設備"/>
      <sheetName val="諸経費電気設備変更"/>
      <sheetName val="仕訳書機械設備"/>
      <sheetName val="仕訳書機械設備変更"/>
      <sheetName val="仕訳書機械設備設計変更２"/>
      <sheetName val="諸経費機械設備"/>
      <sheetName val="諸経費機械設備変更"/>
      <sheetName val="仕訳書空調設備"/>
      <sheetName val="仕訳書空調設備変更"/>
      <sheetName val="仕訳書空調設備設計変更２"/>
      <sheetName val="諸経費空調設備"/>
      <sheetName val="諸経費空調設備労務費低減"/>
      <sheetName val="諸経費空調設備労務費低減変更"/>
      <sheetName val="諸経費空調設備変更"/>
      <sheetName val="Sheet3"/>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
      <sheetName val="調書 (枠)"/>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A"/>
      <sheetName val="数量総括(枠)"/>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数量総括表"/>
      <sheetName val="人孔数量"/>
      <sheetName val="汚水桝数量"/>
      <sheetName val="土留工算定土工総括"/>
      <sheetName val="基礎単価"/>
      <sheetName val="代価表"/>
      <sheetName val="内訳表"/>
      <sheetName val="本工内"/>
      <sheetName val="数計２"/>
      <sheetName val="労務単価表"/>
    </sheetNames>
    <sheetDataSet>
      <sheetData sheetId="9">
        <row r="2">
          <cell r="B2" t="str">
            <v>特 殊 作 業 員</v>
          </cell>
          <cell r="C2">
            <v>28000</v>
          </cell>
          <cell r="D2" t="str">
            <v>県単P,2</v>
          </cell>
        </row>
        <row r="3">
          <cell r="B3" t="str">
            <v>普 通 作 業 員</v>
          </cell>
          <cell r="C3">
            <v>20000</v>
          </cell>
          <cell r="D3" t="str">
            <v>県単P,2</v>
          </cell>
        </row>
        <row r="4">
          <cell r="B4" t="str">
            <v>軽  作  業  員</v>
          </cell>
          <cell r="C4">
            <v>13500</v>
          </cell>
          <cell r="D4" t="str">
            <v>県単P,2</v>
          </cell>
        </row>
        <row r="5">
          <cell r="B5" t="str">
            <v>造　　園　　工</v>
          </cell>
          <cell r="C5">
            <v>21500</v>
          </cell>
          <cell r="D5" t="str">
            <v>県単P,2</v>
          </cell>
        </row>
        <row r="6">
          <cell r="B6" t="str">
            <v>法　　面　　工</v>
          </cell>
          <cell r="C6">
            <v>22800</v>
          </cell>
          <cell r="D6" t="str">
            <v>県単P,2</v>
          </cell>
        </row>
        <row r="7">
          <cell r="B7" t="str">
            <v>と　　び　　工</v>
          </cell>
          <cell r="C7">
            <v>30200</v>
          </cell>
          <cell r="D7" t="str">
            <v>県単P,2</v>
          </cell>
        </row>
        <row r="8">
          <cell r="B8" t="str">
            <v>石　　　　　工</v>
          </cell>
          <cell r="C8">
            <v>30600</v>
          </cell>
          <cell r="D8" t="str">
            <v>県単P,2</v>
          </cell>
        </row>
        <row r="9">
          <cell r="B9" t="str">
            <v>ブ ロ ッ ク 工</v>
          </cell>
          <cell r="C9">
            <v>32900</v>
          </cell>
          <cell r="D9" t="str">
            <v>県単P,2</v>
          </cell>
        </row>
        <row r="10">
          <cell r="B10" t="str">
            <v>電　　　　　工</v>
          </cell>
          <cell r="C10">
            <v>19900</v>
          </cell>
          <cell r="D10" t="str">
            <v>県単P,2</v>
          </cell>
        </row>
        <row r="11">
          <cell r="B11" t="str">
            <v>鉄　　筋　　工</v>
          </cell>
          <cell r="C11">
            <v>26400</v>
          </cell>
          <cell r="D11" t="str">
            <v>県単P,2</v>
          </cell>
        </row>
        <row r="12">
          <cell r="B12" t="str">
            <v>鉄　　骨　　工</v>
          </cell>
          <cell r="C12">
            <v>20900</v>
          </cell>
          <cell r="D12" t="str">
            <v>県単P,2</v>
          </cell>
        </row>
        <row r="13">
          <cell r="B13" t="str">
            <v>塗　　装　　工</v>
          </cell>
          <cell r="C13">
            <v>20300</v>
          </cell>
          <cell r="D13" t="str">
            <v>県単P,2</v>
          </cell>
        </row>
        <row r="14">
          <cell r="B14" t="str">
            <v>溶　　接　　工</v>
          </cell>
          <cell r="C14">
            <v>19500</v>
          </cell>
          <cell r="D14" t="str">
            <v>県単P,2</v>
          </cell>
        </row>
        <row r="15">
          <cell r="B15" t="str">
            <v>運 転 手（特殊）</v>
          </cell>
          <cell r="C15">
            <v>31000</v>
          </cell>
          <cell r="D15" t="str">
            <v>県単P,2</v>
          </cell>
        </row>
        <row r="16">
          <cell r="B16" t="str">
            <v>運 転 手（一般）</v>
          </cell>
          <cell r="C16">
            <v>27000</v>
          </cell>
          <cell r="D16" t="str">
            <v>県単P,2</v>
          </cell>
        </row>
        <row r="17">
          <cell r="B17" t="str">
            <v>潜　か　ん　工</v>
          </cell>
          <cell r="C17">
            <v>24900</v>
          </cell>
          <cell r="D17" t="str">
            <v>県単P,2</v>
          </cell>
        </row>
        <row r="18">
          <cell r="B18" t="str">
            <v>世 話 役（潜かん）</v>
          </cell>
          <cell r="C18" t="str">
            <v>－</v>
          </cell>
          <cell r="D18" t="str">
            <v>県単P,2</v>
          </cell>
        </row>
        <row r="19">
          <cell r="B19" t="str">
            <v>さ　く　岩　工</v>
          </cell>
          <cell r="C19">
            <v>23200</v>
          </cell>
          <cell r="D19" t="str">
            <v>県単P,2</v>
          </cell>
        </row>
        <row r="20">
          <cell r="B20" t="str">
            <v>トンネル特殊工</v>
          </cell>
          <cell r="C20">
            <v>27400</v>
          </cell>
          <cell r="D20" t="str">
            <v>県単P,2</v>
          </cell>
        </row>
        <row r="21">
          <cell r="B21" t="str">
            <v>トンネル作業工</v>
          </cell>
          <cell r="C21">
            <v>20400</v>
          </cell>
          <cell r="D21" t="str">
            <v>県単P,2</v>
          </cell>
        </row>
        <row r="22">
          <cell r="B22" t="str">
            <v>世話役(トンネル)</v>
          </cell>
          <cell r="C22">
            <v>28000</v>
          </cell>
          <cell r="D22" t="str">
            <v>県単P,2</v>
          </cell>
        </row>
        <row r="23">
          <cell r="B23" t="str">
            <v>橋 梁 特 殊 工</v>
          </cell>
          <cell r="C23">
            <v>32500</v>
          </cell>
          <cell r="D23" t="str">
            <v>県単P,2</v>
          </cell>
        </row>
        <row r="24">
          <cell r="B24" t="str">
            <v>橋 梁 塗 装 工</v>
          </cell>
          <cell r="C24">
            <v>25300</v>
          </cell>
          <cell r="D24" t="str">
            <v>県単P,2</v>
          </cell>
        </row>
        <row r="25">
          <cell r="B25" t="str">
            <v>世 話 役（橋梁）</v>
          </cell>
          <cell r="C25">
            <v>36900</v>
          </cell>
          <cell r="D25" t="str">
            <v>県単P,2</v>
          </cell>
        </row>
        <row r="26">
          <cell r="B26" t="str">
            <v>世話役(一般土木)</v>
          </cell>
          <cell r="C26">
            <v>33300</v>
          </cell>
          <cell r="D26" t="str">
            <v>県単P,2</v>
          </cell>
        </row>
        <row r="27">
          <cell r="B27" t="str">
            <v>高　級　船　員</v>
          </cell>
          <cell r="C27">
            <v>32100</v>
          </cell>
          <cell r="D27" t="str">
            <v>県単P,2</v>
          </cell>
        </row>
        <row r="28">
          <cell r="B28" t="str">
            <v>普　通　船　員</v>
          </cell>
          <cell r="C28">
            <v>24700</v>
          </cell>
          <cell r="D28" t="str">
            <v>県単P,2</v>
          </cell>
        </row>
        <row r="29">
          <cell r="B29" t="str">
            <v>潜　　水　　士</v>
          </cell>
          <cell r="C29">
            <v>45000</v>
          </cell>
          <cell r="D29" t="str">
            <v>県単P,2</v>
          </cell>
        </row>
        <row r="30">
          <cell r="B30" t="str">
            <v>潜 水 連 絡 員</v>
          </cell>
          <cell r="C30">
            <v>26600</v>
          </cell>
          <cell r="D30" t="str">
            <v>県単P,2</v>
          </cell>
        </row>
        <row r="31">
          <cell r="B31" t="str">
            <v>潜 水 送 気 員</v>
          </cell>
          <cell r="C31">
            <v>27100</v>
          </cell>
          <cell r="D31" t="str">
            <v>県単P,2</v>
          </cell>
        </row>
        <row r="32">
          <cell r="B32" t="str">
            <v>山 林 砂 防 工</v>
          </cell>
          <cell r="C32">
            <v>25100</v>
          </cell>
          <cell r="D32" t="str">
            <v>県単P,2</v>
          </cell>
        </row>
        <row r="33">
          <cell r="B33" t="str">
            <v>軌　　道　　工</v>
          </cell>
          <cell r="C33" t="str">
            <v>－</v>
          </cell>
          <cell r="D33" t="str">
            <v>県単P,2</v>
          </cell>
        </row>
        <row r="34">
          <cell r="B34" t="str">
            <v>型　　枠　　工</v>
          </cell>
          <cell r="C34">
            <v>26300</v>
          </cell>
          <cell r="D34" t="str">
            <v>県単P,2</v>
          </cell>
        </row>
        <row r="35">
          <cell r="B35" t="str">
            <v>大　　　　　工</v>
          </cell>
          <cell r="C35">
            <v>25900</v>
          </cell>
          <cell r="D35" t="str">
            <v>県単P,2</v>
          </cell>
        </row>
        <row r="36">
          <cell r="B36" t="str">
            <v>左　　　　　官</v>
          </cell>
          <cell r="C36">
            <v>25600</v>
          </cell>
          <cell r="D36" t="str">
            <v>県単P,2</v>
          </cell>
        </row>
        <row r="37">
          <cell r="B37" t="str">
            <v>配　　管　　工</v>
          </cell>
          <cell r="C37">
            <v>18700</v>
          </cell>
          <cell r="D37" t="str">
            <v>県単P,2</v>
          </cell>
        </row>
        <row r="38">
          <cell r="B38" t="str">
            <v>は　つ　り　工</v>
          </cell>
          <cell r="C38">
            <v>21400</v>
          </cell>
          <cell r="D38" t="str">
            <v>県単P,3</v>
          </cell>
        </row>
        <row r="39">
          <cell r="B39" t="str">
            <v>防　　水　　工</v>
          </cell>
          <cell r="C39">
            <v>21400</v>
          </cell>
          <cell r="D39" t="str">
            <v>県単P,3</v>
          </cell>
        </row>
        <row r="40">
          <cell r="B40" t="str">
            <v>板　　金　　工</v>
          </cell>
          <cell r="C40">
            <v>20000</v>
          </cell>
          <cell r="D40" t="str">
            <v>県単P,3</v>
          </cell>
        </row>
        <row r="41">
          <cell r="B41" t="str">
            <v>タ　イ　ル　工</v>
          </cell>
          <cell r="C41">
            <v>19800</v>
          </cell>
          <cell r="D41" t="str">
            <v>県単P,3</v>
          </cell>
        </row>
        <row r="42">
          <cell r="B42" t="str">
            <v>サ  ッ　シ　工</v>
          </cell>
          <cell r="C42">
            <v>18600</v>
          </cell>
          <cell r="D42" t="str">
            <v>県単P,3</v>
          </cell>
        </row>
        <row r="43">
          <cell r="B43" t="str">
            <v>屋 根 ふ き 工</v>
          </cell>
          <cell r="C43">
            <v>21800</v>
          </cell>
          <cell r="D43" t="str">
            <v>県単P,3</v>
          </cell>
        </row>
        <row r="44">
          <cell r="B44" t="str">
            <v>内　　装　　工</v>
          </cell>
          <cell r="C44">
            <v>23300</v>
          </cell>
          <cell r="D44" t="str">
            <v>県単P,3</v>
          </cell>
        </row>
        <row r="45">
          <cell r="B45" t="str">
            <v>ガ　ラ　ス　工</v>
          </cell>
          <cell r="C45">
            <v>18900</v>
          </cell>
          <cell r="D45" t="str">
            <v>県単P,3</v>
          </cell>
        </row>
        <row r="46">
          <cell r="B46" t="str">
            <v>た　た　み　工</v>
          </cell>
          <cell r="C46">
            <v>26900</v>
          </cell>
          <cell r="D46" t="str">
            <v>県単P,3</v>
          </cell>
        </row>
        <row r="47">
          <cell r="B47" t="str">
            <v>建　　具　　工</v>
          </cell>
          <cell r="C47">
            <v>19200</v>
          </cell>
          <cell r="D47" t="str">
            <v>県単P,3</v>
          </cell>
        </row>
        <row r="48">
          <cell r="B48" t="str">
            <v>ダ　ク　ト　工</v>
          </cell>
          <cell r="C48">
            <v>15700</v>
          </cell>
          <cell r="D48" t="str">
            <v>県単P,3</v>
          </cell>
        </row>
        <row r="49">
          <cell r="B49" t="str">
            <v>保　　温　　工</v>
          </cell>
          <cell r="C49">
            <v>15400</v>
          </cell>
          <cell r="D49" t="str">
            <v>県単P,3</v>
          </cell>
        </row>
        <row r="50">
          <cell r="B50" t="str">
            <v>建築ブロック工</v>
          </cell>
          <cell r="C50">
            <v>20000</v>
          </cell>
          <cell r="D50" t="str">
            <v>県単P,3</v>
          </cell>
        </row>
        <row r="51">
          <cell r="B51" t="str">
            <v>設 備 機 械 工</v>
          </cell>
          <cell r="C51">
            <v>16100</v>
          </cell>
          <cell r="D51" t="str">
            <v>県単P,3</v>
          </cell>
        </row>
        <row r="52">
          <cell r="B52" t="str">
            <v>グ ラ ウ ド 工</v>
          </cell>
          <cell r="C52" t="str">
            <v>－</v>
          </cell>
          <cell r="D52" t="str">
            <v>県単P,3</v>
          </cell>
        </row>
        <row r="53">
          <cell r="B53" t="str">
            <v>削孔工（調査業務以外）</v>
          </cell>
          <cell r="C53" t="str">
            <v>－</v>
          </cell>
          <cell r="D53" t="str">
            <v>県単P,3</v>
          </cell>
        </row>
        <row r="54">
          <cell r="B54" t="str">
            <v>機械工（調査業務以外）</v>
          </cell>
          <cell r="C54" t="str">
            <v>－</v>
          </cell>
          <cell r="D54" t="str">
            <v>県単P,3</v>
          </cell>
        </row>
        <row r="55">
          <cell r="B55" t="str">
            <v>助　　　　　手</v>
          </cell>
          <cell r="C55" t="str">
            <v>－</v>
          </cell>
          <cell r="D55" t="str">
            <v>県単P,3</v>
          </cell>
        </row>
        <row r="56">
          <cell r="B56" t="str">
            <v>整　　備　　士</v>
          </cell>
          <cell r="C56" t="str">
            <v>－</v>
          </cell>
          <cell r="D56" t="str">
            <v>県単P,3</v>
          </cell>
        </row>
        <row r="57">
          <cell r="B57" t="str">
            <v>機 械 世 話 役</v>
          </cell>
          <cell r="C57" t="str">
            <v>－</v>
          </cell>
          <cell r="D57" t="str">
            <v>県単P,3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損耗費"/>
      <sheetName val="機械損料"/>
      <sheetName val="機械単価"/>
      <sheetName val="機械運転経費"/>
      <sheetName val="単価総括"/>
    </sheetNames>
    <sheetDataSet>
      <sheetData sheetId="4">
        <row r="1">
          <cell r="H1">
            <v>1</v>
          </cell>
        </row>
        <row r="2">
          <cell r="B2" t="str">
            <v>機　械　単　価　総　括　表</v>
          </cell>
        </row>
        <row r="3">
          <cell r="F3" t="str">
            <v>適用</v>
          </cell>
        </row>
        <row r="4">
          <cell r="A4" t="str">
            <v>番号</v>
          </cell>
          <cell r="B4" t="str">
            <v>名　　　　称</v>
          </cell>
          <cell r="C4" t="str">
            <v>規格</v>
          </cell>
          <cell r="D4" t="str">
            <v>単位</v>
          </cell>
          <cell r="E4" t="str">
            <v>単価</v>
          </cell>
          <cell r="F4" t="str">
            <v>単価表</v>
          </cell>
          <cell r="G4" t="str">
            <v>備　　考</v>
          </cell>
        </row>
        <row r="6">
          <cell r="A6">
            <v>1</v>
          </cell>
          <cell r="B6" t="str">
            <v>バックホウ運転 0.60ｍ2　基礎砕石工　日</v>
          </cell>
          <cell r="D6" t="str">
            <v>日</v>
          </cell>
          <cell r="E6">
            <v>29027</v>
          </cell>
          <cell r="F6" t="str">
            <v>機－１８</v>
          </cell>
          <cell r="G6" t="str">
            <v>Ⅱ-2-②-8</v>
          </cell>
        </row>
        <row r="8">
          <cell r="A8">
            <v>2</v>
          </cell>
          <cell r="B8" t="str">
            <v>バックホウ運転 0.60ｍ2　基礎栗石工(敷均し)　日</v>
          </cell>
          <cell r="D8" t="str">
            <v>日</v>
          </cell>
          <cell r="E8">
            <v>44220</v>
          </cell>
          <cell r="F8" t="str">
            <v>機－１８</v>
          </cell>
          <cell r="G8" t="str">
            <v>Ⅱ-2-②-8</v>
          </cell>
        </row>
        <row r="10">
          <cell r="A10">
            <v>3</v>
          </cell>
          <cell r="B10" t="str">
            <v>バックホウ運転 0.60ｍ2　埋戻　時</v>
          </cell>
          <cell r="D10" t="str">
            <v>時</v>
          </cell>
          <cell r="E10">
            <v>9753</v>
          </cell>
          <cell r="F10" t="str">
            <v>機－１</v>
          </cell>
          <cell r="G10" t="str">
            <v>Ⅱ-1-③-7</v>
          </cell>
        </row>
        <row r="12">
          <cell r="A12">
            <v>4</v>
          </cell>
          <cell r="B12" t="str">
            <v>バックホウ運転 0.60ｍ2　岩無　掘削積込　日</v>
          </cell>
          <cell r="D12" t="str">
            <v>日</v>
          </cell>
          <cell r="E12">
            <v>54824</v>
          </cell>
          <cell r="F12" t="str">
            <v>機－１８</v>
          </cell>
          <cell r="G12" t="str">
            <v>Ⅱ-1-②-18</v>
          </cell>
        </row>
        <row r="14">
          <cell r="A14">
            <v>5</v>
          </cell>
          <cell r="B14" t="str">
            <v>バックホウ運転 0.60ｍ2　岩10%　掘削積込　日</v>
          </cell>
          <cell r="D14" t="str">
            <v>日</v>
          </cell>
          <cell r="E14">
            <v>55700</v>
          </cell>
          <cell r="F14" t="str">
            <v>機－１８</v>
          </cell>
          <cell r="G14" t="str">
            <v>Ⅱ-1-②-18</v>
          </cell>
        </row>
        <row r="16">
          <cell r="A16">
            <v>6</v>
          </cell>
          <cell r="B16" t="str">
            <v>バックホウ運転 0.60ｍ2　岩無　床堀　日</v>
          </cell>
          <cell r="D16" t="str">
            <v>日</v>
          </cell>
          <cell r="E16">
            <v>55322</v>
          </cell>
          <cell r="F16" t="str">
            <v>機－１８</v>
          </cell>
          <cell r="G16" t="str">
            <v>Ⅱ-1-②-18</v>
          </cell>
        </row>
        <row r="18">
          <cell r="A18">
            <v>7</v>
          </cell>
          <cell r="B18" t="str">
            <v>バックホウ運転 0.60ｍ2　岩25%　床堀　日</v>
          </cell>
          <cell r="D18" t="str">
            <v>日</v>
          </cell>
          <cell r="E18">
            <v>57838</v>
          </cell>
          <cell r="F18" t="str">
            <v>機－１８</v>
          </cell>
          <cell r="G18" t="str">
            <v>Ⅱ-1-②-18</v>
          </cell>
        </row>
        <row r="20">
          <cell r="A20">
            <v>8</v>
          </cell>
          <cell r="B20" t="str">
            <v>バックホウ運転 0.35ｍ2　舗装版掘削積込工　日</v>
          </cell>
          <cell r="D20" t="str">
            <v>日</v>
          </cell>
          <cell r="E20">
            <v>43048</v>
          </cell>
          <cell r="F20" t="str">
            <v>機－１８</v>
          </cell>
          <cell r="G20" t="str">
            <v>Ⅳ-3-②-11</v>
          </cell>
        </row>
        <row r="22">
          <cell r="A22">
            <v>9</v>
          </cell>
          <cell r="B22" t="str">
            <v>バックホウ運転 0.35ｍ2　埋戻　時</v>
          </cell>
          <cell r="D22" t="str">
            <v>日</v>
          </cell>
          <cell r="E22">
            <v>7268</v>
          </cell>
          <cell r="F22" t="str">
            <v>機－１</v>
          </cell>
          <cell r="G22" t="str">
            <v>Ⅱ-1-③-7</v>
          </cell>
        </row>
        <row r="24">
          <cell r="A24">
            <v>10</v>
          </cell>
          <cell r="B24" t="str">
            <v>バックホウ運転 0.35ｍ2　岩無　床堀　日</v>
          </cell>
          <cell r="D24" t="str">
            <v>日</v>
          </cell>
          <cell r="E24">
            <v>39517</v>
          </cell>
          <cell r="F24" t="str">
            <v>機－１８</v>
          </cell>
          <cell r="G24" t="str">
            <v>Ⅱ-1-②-18</v>
          </cell>
        </row>
        <row r="26">
          <cell r="A26">
            <v>11</v>
          </cell>
          <cell r="B26" t="str">
            <v>バックホウ運転 0.35ｍ2　岩25%　床堀　日</v>
          </cell>
          <cell r="D26" t="str">
            <v>時</v>
          </cell>
          <cell r="E26">
            <v>40897</v>
          </cell>
          <cell r="F26" t="str">
            <v>機－１８</v>
          </cell>
          <cell r="G26" t="str">
            <v>Ⅱ-1-②-18</v>
          </cell>
        </row>
        <row r="28">
          <cell r="A28">
            <v>12</v>
          </cell>
          <cell r="B28" t="str">
            <v>バックホウ運転 0.35ｍ2　岩無　積込　日</v>
          </cell>
          <cell r="D28" t="str">
            <v>日</v>
          </cell>
          <cell r="E28">
            <v>39602</v>
          </cell>
          <cell r="F28" t="str">
            <v>機－１８</v>
          </cell>
          <cell r="G28" t="str">
            <v>Ⅱ-1-②-18</v>
          </cell>
        </row>
        <row r="30">
          <cell r="A30">
            <v>13</v>
          </cell>
          <cell r="B30" t="str">
            <v>バックホウ運転 0.35ｍ2　岩25%　積込　日</v>
          </cell>
          <cell r="D30" t="str">
            <v>日</v>
          </cell>
          <cell r="E30">
            <v>40982</v>
          </cell>
          <cell r="F30" t="str">
            <v>機－１８</v>
          </cell>
          <cell r="G30" t="str">
            <v>Ⅱ-1-②-18</v>
          </cell>
        </row>
        <row r="32">
          <cell r="A32">
            <v>14</v>
          </cell>
          <cell r="B32" t="str">
            <v>バックホウ運転 0.2ｍ2　岩無　小規模土工　日</v>
          </cell>
          <cell r="D32" t="str">
            <v>日</v>
          </cell>
          <cell r="E32">
            <v>34840</v>
          </cell>
          <cell r="F32" t="str">
            <v>機－１８</v>
          </cell>
          <cell r="G32" t="str">
            <v>Ⅱ-1-⑤-8</v>
          </cell>
        </row>
        <row r="34">
          <cell r="A34">
            <v>15</v>
          </cell>
          <cell r="B34" t="str">
            <v>大型ﾌﾞﾚｰｶ運転 1300kg級　機械土工(岩石)　日</v>
          </cell>
          <cell r="D34" t="str">
            <v>日</v>
          </cell>
          <cell r="E34">
            <v>66318</v>
          </cell>
          <cell r="F34" t="str">
            <v>機－２０</v>
          </cell>
          <cell r="G34" t="str">
            <v>Ⅱ-1-②-36</v>
          </cell>
        </row>
        <row r="36">
          <cell r="A36">
            <v>16</v>
          </cell>
          <cell r="B36" t="str">
            <v>ｱｽﾌｧﾙﾄｶﾊﾞｰ 4～4.5m3/h　舗装工　日</v>
          </cell>
          <cell r="D36" t="str">
            <v>日</v>
          </cell>
          <cell r="E36">
            <v>23808</v>
          </cell>
          <cell r="F36" t="str">
            <v>機－２３</v>
          </cell>
          <cell r="G36" t="str">
            <v>Ⅳ-1-②-11</v>
          </cell>
        </row>
        <row r="38">
          <cell r="A38">
            <v>17</v>
          </cell>
          <cell r="B38" t="str">
            <v>ｱｽﾌｧﾙﾄﾌｨﾆｯｼｬ ﾎｲｰﾙ型2.4～4.5m　舗装工　日</v>
          </cell>
          <cell r="D38" t="str">
            <v>日</v>
          </cell>
          <cell r="E38">
            <v>81375</v>
          </cell>
          <cell r="F38" t="str">
            <v>機－１８</v>
          </cell>
          <cell r="G38" t="str">
            <v>Ⅳ-1-②-11</v>
          </cell>
        </row>
        <row r="40">
          <cell r="A40">
            <v>18</v>
          </cell>
          <cell r="B40" t="str">
            <v>ｱｽﾌｧﾙﾄﾌｨﾆｯｼｬ ｸﾛｰﾗ型1.6～3.0m　舗装工　日</v>
          </cell>
          <cell r="D40" t="str">
            <v>日</v>
          </cell>
          <cell r="E40">
            <v>51310</v>
          </cell>
          <cell r="F40" t="str">
            <v>機－１８</v>
          </cell>
          <cell r="G40" t="str">
            <v>Ⅳ-1-②-11</v>
          </cell>
        </row>
        <row r="42">
          <cell r="A42">
            <v>19</v>
          </cell>
          <cell r="B42" t="str">
            <v>ｺﾝｸﾘｰﾄｶｯﾀｰ運転　走行式　ﾌﾞﾚｰﾄﾞ径45～56cm　日</v>
          </cell>
          <cell r="D42" t="str">
            <v>日</v>
          </cell>
          <cell r="E42">
            <v>22430</v>
          </cell>
          <cell r="F42" t="str">
            <v>機－２３</v>
          </cell>
          <cell r="G42" t="str">
            <v>Ⅳ-3-③-4</v>
          </cell>
        </row>
        <row r="44">
          <cell r="A44">
            <v>20</v>
          </cell>
          <cell r="B44" t="str">
            <v>ﾀﾝﾊﾟｰ運転60～100kg　埋戻　日</v>
          </cell>
          <cell r="D44" t="str">
            <v>日</v>
          </cell>
          <cell r="E44">
            <v>20026</v>
          </cell>
          <cell r="F44" t="str">
            <v>機－８</v>
          </cell>
          <cell r="G44" t="str">
            <v>Ⅱ-1-③-7</v>
          </cell>
        </row>
        <row r="46">
          <cell r="A46">
            <v>21</v>
          </cell>
          <cell r="B46" t="str">
            <v>ﾀﾝﾊﾟｰ運転60～100kg　小規模　日</v>
          </cell>
          <cell r="D46" t="str">
            <v>日</v>
          </cell>
          <cell r="E46">
            <v>20427</v>
          </cell>
          <cell r="F46" t="str">
            <v>機－１８</v>
          </cell>
          <cell r="G46" t="str">
            <v>Ⅱ-1-⑤-8</v>
          </cell>
        </row>
        <row r="48">
          <cell r="A48">
            <v>22</v>
          </cell>
          <cell r="B48" t="str">
            <v>ﾀﾝﾊﾟｰ運転60～100kg　舗装　日</v>
          </cell>
          <cell r="D48" t="str">
            <v>日</v>
          </cell>
          <cell r="E48">
            <v>20521</v>
          </cell>
          <cell r="F48" t="str">
            <v>機－２３</v>
          </cell>
          <cell r="G48" t="str">
            <v>Ⅳ-1-②-11</v>
          </cell>
        </row>
        <row r="50">
          <cell r="A50">
            <v>23</v>
          </cell>
          <cell r="B50" t="str">
            <v>振動ﾛｰﾗﾊﾝﾄﾞｶﾞｲﾄﾞ式運転0.8～1.1t　埋戻 時</v>
          </cell>
          <cell r="D50" t="str">
            <v>日</v>
          </cell>
          <cell r="E50">
            <v>4115</v>
          </cell>
          <cell r="F50" t="str">
            <v>機－９</v>
          </cell>
          <cell r="G50" t="str">
            <v>Ⅱ-1-③-7</v>
          </cell>
        </row>
        <row r="52">
          <cell r="A52">
            <v>24</v>
          </cell>
          <cell r="B52" t="str">
            <v>振動ﾛｰﾗ運転3～4t　路盤工　日</v>
          </cell>
          <cell r="D52" t="str">
            <v>日</v>
          </cell>
          <cell r="E52">
            <v>31587</v>
          </cell>
          <cell r="F52" t="str">
            <v>機－１８</v>
          </cell>
          <cell r="G52" t="str">
            <v>Ⅳ-1-①-6</v>
          </cell>
        </row>
        <row r="54">
          <cell r="A54">
            <v>25</v>
          </cell>
          <cell r="B54" t="str">
            <v>振動ﾛｰﾗ運転3～4t　舗装工　日</v>
          </cell>
          <cell r="D54" t="str">
            <v>日</v>
          </cell>
          <cell r="E54">
            <v>31810</v>
          </cell>
          <cell r="F54" t="str">
            <v>機－１８</v>
          </cell>
          <cell r="G54" t="str">
            <v>Ⅳ-1-②-11</v>
          </cell>
        </row>
        <row r="55">
          <cell r="H55">
            <v>2</v>
          </cell>
        </row>
        <row r="56">
          <cell r="B56" t="str">
            <v>機　械　単　価　総　括　表</v>
          </cell>
        </row>
        <row r="57">
          <cell r="F57" t="str">
            <v>適用</v>
          </cell>
        </row>
        <row r="58">
          <cell r="A58" t="str">
            <v>番号</v>
          </cell>
          <cell r="B58" t="str">
            <v>名　　　　称</v>
          </cell>
          <cell r="C58" t="str">
            <v>規格</v>
          </cell>
          <cell r="D58" t="str">
            <v>単位</v>
          </cell>
          <cell r="E58" t="str">
            <v>単価</v>
          </cell>
          <cell r="F58" t="str">
            <v>単価表</v>
          </cell>
          <cell r="G58" t="str">
            <v>備　　考</v>
          </cell>
        </row>
        <row r="60">
          <cell r="A60">
            <v>26</v>
          </cell>
          <cell r="B60" t="str">
            <v>ﾀｲﾔﾛｰﾗ運転8～20t　路盤工　日</v>
          </cell>
          <cell r="D60" t="str">
            <v>日</v>
          </cell>
          <cell r="E60">
            <v>39242</v>
          </cell>
          <cell r="F60" t="str">
            <v>機－１８</v>
          </cell>
          <cell r="G60" t="str">
            <v>Ⅳ-1-①-6</v>
          </cell>
        </row>
        <row r="62">
          <cell r="A62">
            <v>27</v>
          </cell>
          <cell r="B62" t="str">
            <v>ﾀｲﾔﾛｰﾗ運転8～20t　舗装工　日</v>
          </cell>
          <cell r="D62" t="str">
            <v>日</v>
          </cell>
          <cell r="E62">
            <v>42486</v>
          </cell>
          <cell r="F62" t="str">
            <v>機－１８</v>
          </cell>
          <cell r="G62" t="str">
            <v>Ⅳ-1-②-11</v>
          </cell>
        </row>
        <row r="64">
          <cell r="A64">
            <v>28</v>
          </cell>
          <cell r="B64" t="str">
            <v>ﾛｰﾄﾞﾛｰﾗ運転10～12t　路盤工　日</v>
          </cell>
          <cell r="D64" t="str">
            <v>日</v>
          </cell>
          <cell r="E64">
            <v>41155</v>
          </cell>
          <cell r="F64" t="str">
            <v>機－１８</v>
          </cell>
          <cell r="G64" t="str">
            <v>Ⅳ-1-①-6</v>
          </cell>
        </row>
        <row r="66">
          <cell r="A66">
            <v>29</v>
          </cell>
          <cell r="B66" t="str">
            <v>ﾛｰﾄﾞﾛｰﾗ 10～12t　舗装工　日</v>
          </cell>
          <cell r="D66" t="str">
            <v>日</v>
          </cell>
          <cell r="E66">
            <v>43420</v>
          </cell>
          <cell r="F66" t="str">
            <v>機－１８</v>
          </cell>
          <cell r="G66" t="str">
            <v>Ⅳ-1-②-11</v>
          </cell>
        </row>
        <row r="68">
          <cell r="A68">
            <v>30</v>
          </cell>
          <cell r="B68" t="str">
            <v>ﾓｰﾀｸﾞﾚｰﾀﾞ運転3.1ｍ　路盤工　日</v>
          </cell>
          <cell r="D68" t="str">
            <v>日</v>
          </cell>
          <cell r="E68">
            <v>48040</v>
          </cell>
          <cell r="F68" t="str">
            <v>機－１８</v>
          </cell>
          <cell r="G68" t="str">
            <v>Ⅳ-1-①-6</v>
          </cell>
        </row>
        <row r="70">
          <cell r="A70">
            <v>31</v>
          </cell>
          <cell r="B70" t="str">
            <v>ダンプトッラク運転 2t　舗装工　良好　日</v>
          </cell>
          <cell r="D70" t="str">
            <v>日</v>
          </cell>
          <cell r="E70">
            <v>25675</v>
          </cell>
          <cell r="F70" t="str">
            <v>機－２２</v>
          </cell>
          <cell r="G70" t="str">
            <v>Ⅳ-1-②-11</v>
          </cell>
        </row>
        <row r="72">
          <cell r="A72">
            <v>32</v>
          </cell>
          <cell r="B72" t="str">
            <v>ダンプトッラク運転 4t　岩無　良好　日</v>
          </cell>
          <cell r="D72" t="str">
            <v>日</v>
          </cell>
          <cell r="E72">
            <v>28532</v>
          </cell>
          <cell r="F72" t="str">
            <v>機－２２</v>
          </cell>
          <cell r="G72" t="str">
            <v>Ⅱ-1-⑤-8</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本工事内訳"/>
      <sheetName val="数量調書"/>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ｱｲｿﾒ"/>
      <sheetName val="管路掘削"/>
      <sheetName val="受信柱基礎"/>
      <sheetName val="拾出表(1)"/>
      <sheetName val="拾出表 (2)"/>
      <sheetName val="拾出表 (3)"/>
      <sheetName val="集計表(1)"/>
      <sheetName val="集計表 (2)"/>
      <sheetName val="総括表"/>
      <sheetName val="総括表 (2)"/>
      <sheetName val="総括表 (3)"/>
      <sheetName val="代価表(ｹｰﾌﾞﾙ)"/>
      <sheetName val="代価表(配管)"/>
      <sheetName val="代価表(接続工)"/>
      <sheetName val="代価表(通信付帯工)"/>
      <sheetName val="代価表(避雷針工)"/>
      <sheetName val="代価表(建柱工)"/>
      <sheetName val="代価表(土工)"/>
      <sheetName val="代価表(機器据付工)"/>
      <sheetName val="積算数量表"/>
      <sheetName val="積算表"/>
    </sheetNames>
    <sheetDataSet>
      <sheetData sheetId="3">
        <row r="1">
          <cell r="C1" t="str">
            <v>[数量拾い出し表]</v>
          </cell>
          <cell r="T1" t="str">
            <v>別紙－５</v>
          </cell>
        </row>
        <row r="2">
          <cell r="C2" t="str">
            <v>工種：配線工</v>
          </cell>
          <cell r="G2" t="str">
            <v>設備名：ラジオ再放送設備</v>
          </cell>
          <cell r="J2" t="str">
            <v>施工場所：厳原トンネル</v>
          </cell>
          <cell r="P2" t="str">
            <v>作業：設置</v>
          </cell>
          <cell r="T2" t="str">
            <v>（１／３）</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
      <sheetName val="内訳A4W"/>
      <sheetName val="ﾀﾞｸﾄ "/>
      <sheetName val="集計表"/>
      <sheetName val="機械複合単価"/>
      <sheetName val="代価表 (機械設備工事)"/>
      <sheetName val="仕訳"/>
      <sheetName val="数量拾い書"/>
      <sheetName val="電気複合単価"/>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ンター"/>
      <sheetName val="事業説明書よこ"/>
      <sheetName val="登野城漁港(H230811)"/>
      <sheetName val="変更内訳書（防暑工事、魚礁測試）"/>
      <sheetName val="追加内訳書（魚礁、道路工事、道路補償）"/>
      <sheetName val="建築諸経費"/>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内訳書"/>
      <sheetName val="１次側 "/>
      <sheetName val="2次側 "/>
      <sheetName val="土工事"/>
      <sheetName val="間座・接着剤"/>
      <sheetName val="FL基台"/>
      <sheetName val="配管溝"/>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工事設計書"/>
      <sheetName val="諸経費"/>
      <sheetName val="工事内訳"/>
      <sheetName val="共通仮説"/>
      <sheetName val="単価A1"/>
      <sheetName val="単価A2"/>
      <sheetName val="鋼材単価"/>
      <sheetName val="設計総括表"/>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張り紙防止ｶﾀﾛｸﾞ"/>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800000"/>
      <sheetName val="900000"/>
      <sheetName val="a00000"/>
      <sheetName val="仮設"/>
      <sheetName val="躯体"/>
      <sheetName val="解体"/>
      <sheetName val="発生材"/>
      <sheetName val="統計値(RC.CB)"/>
      <sheetName val="外部床"/>
      <sheetName val="外部壁 "/>
      <sheetName val="外部開口"/>
      <sheetName val="外部天井 "/>
      <sheetName val="内部床"/>
      <sheetName val="内部壁"/>
      <sheetName val="内部開口 "/>
      <sheetName val="内部天井"/>
      <sheetName val="統計表(RC.CB)"/>
      <sheetName val="単価"/>
      <sheetName val="Sheet6"/>
    </sheetNames>
    <definedNames>
      <definedName name="工作物2枚目" refersTo="#REF!"/>
      <definedName name="工作物2枚目クリア" refersTo="#REF!"/>
    </defined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DATA"/>
      <sheetName val="ﾒﾓ"/>
      <sheetName val="明細"/>
      <sheetName val="特記"/>
      <sheetName val="鏡"/>
      <sheetName val="内"/>
      <sheetName val="代"/>
      <sheetName val="単"/>
      <sheetName val="曳航"/>
      <sheetName val="数"/>
      <sheetName val="数2"/>
      <sheetName val="協"/>
      <sheetName val="変鏡"/>
      <sheetName val="変個所"/>
      <sheetName val="変内"/>
      <sheetName val="変代"/>
      <sheetName val="変単"/>
      <sheetName val="変数"/>
      <sheetName val="変数2"/>
      <sheetName val="既済"/>
      <sheetName val="比較"/>
      <sheetName val="単 (比)"/>
    </sheetNames>
  </externalBook>
</externalLink>
</file>

<file path=xl/externalLinks/externalLink55.xml><?xml version="1.0" encoding="utf-8"?>
<externalLink xmlns="http://schemas.openxmlformats.org/spreadsheetml/2006/main">
  <externalBook xmlns:r="http://schemas.openxmlformats.org/officeDocument/2006/relationships" r:id="rId1">
    <sheetNames>
      <sheetName val="条件入力(12M標準ﾀｲﾌﾟ)(標準)№1-1"/>
      <sheetName val="条件入力(12M標準ﾀｲﾌﾟ)(調光)№2-1"/>
      <sheetName val="条件入力(12M共架ﾀｲﾌﾟ)(調光)№3-1"/>
      <sheetName val="条件入力(12Mﾀｲﾌﾟ2)(調光)№4-1"/>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DATA"/>
      <sheetName val="特記仕様書"/>
      <sheetName val="数量明細"/>
      <sheetName val="設計書"/>
      <sheetName val="内訳"/>
      <sheetName val="代価"/>
      <sheetName val="単価"/>
      <sheetName val="計算"/>
      <sheetName val="計算2"/>
      <sheetName val="変更協議書"/>
      <sheetName val="対照表"/>
      <sheetName val="設計書変更"/>
      <sheetName val="内訳変更"/>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①"/>
      <sheetName val="代価一覧表"/>
    </sheetNames>
    <sheetDataSet>
      <sheetData sheetId="1">
        <row r="2">
          <cell r="B2" t="str">
            <v>代    価    一    覧    表</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DATA"/>
      <sheetName val="特記仕様書"/>
      <sheetName val="設計書"/>
      <sheetName val="工事内訳(当初)"/>
      <sheetName val="工事内訳(変更)"/>
      <sheetName val="代価表"/>
      <sheetName val="単価表"/>
      <sheetName val="数量明細"/>
      <sheetName val="数量計算書"/>
      <sheetName val="変更箇所"/>
      <sheetName val="印刷"/>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港湾"/>
      <sheetName val="漁港"/>
      <sheetName val="漁港 (2)"/>
      <sheetName val="検討結果"/>
      <sheetName val="当初"/>
      <sheetName val="伝達波 (2)"/>
      <sheetName val="水深波高"/>
      <sheetName val="設計数量"/>
      <sheetName val="止壁図"/>
      <sheetName val="単7～14"/>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本工事費"/>
      <sheetName val="内訳表"/>
      <sheetName val="一覧表 "/>
      <sheetName val="代価表 "/>
      <sheetName val="単価表 "/>
      <sheetName val="数量総括表"/>
      <sheetName val="数量計算書"/>
      <sheetName val="土工"/>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ATA"/>
      <sheetName val="工事内訳(当初)"/>
      <sheetName val="代価表"/>
      <sheetName val="単価表"/>
      <sheetName val="数量計算書"/>
      <sheetName val="印刷"/>
    </sheetNames>
  </externalBook>
</externalLink>
</file>

<file path=xl/externalLinks/externalLink62.xml><?xml version="1.0" encoding="utf-8"?>
<externalLink xmlns="http://schemas.openxmlformats.org/spreadsheetml/2006/main">
  <externalBook xmlns:r="http://schemas.openxmlformats.org/officeDocument/2006/relationships" r:id="rId1">
    <sheetNames>
      <sheetName val="******"/>
      <sheetName val="数量拾い"/>
      <sheetName val="集計表"/>
      <sheetName val="機械複合単価"/>
      <sheetName val="数量拾い書"/>
      <sheetName val="電気複合単価"/>
      <sheetName val="内訳書A4"/>
      <sheetName val="仕訳書Ａ４"/>
      <sheetName val="内訳A4W"/>
      <sheetName val="代価表 (機械設備工事)"/>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案)ｷｬｯﾌﾟ歩掛"/>
      <sheetName val="(案)作業車塗装工"/>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変更工事内訳"/>
      <sheetName val="変更案分"/>
      <sheetName val="工事内訳"/>
      <sheetName val="按分実施"/>
      <sheetName val="特記数量"/>
      <sheetName val="数量総括"/>
      <sheetName val="土量平均  "/>
      <sheetName val="曳航費(浚渫船）"/>
      <sheetName val="曳航費(台船）"/>
      <sheetName val="曳航費(起重機船）"/>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B1:L69"/>
  <sheetViews>
    <sheetView tabSelected="1" view="pageBreakPreview" zoomScaleSheetLayoutView="100" zoomScalePageLayoutView="0" workbookViewId="0" topLeftCell="A10">
      <selection activeCell="O15" sqref="O15"/>
    </sheetView>
  </sheetViews>
  <sheetFormatPr defaultColWidth="9.00390625" defaultRowHeight="13.5"/>
  <cols>
    <col min="1" max="1" width="0.875" style="28" customWidth="1"/>
    <col min="2" max="2" width="3.625" style="28" customWidth="1"/>
    <col min="3" max="3" width="2.625" style="28" customWidth="1"/>
    <col min="4" max="6" width="9.00390625" style="28" customWidth="1"/>
    <col min="7" max="7" width="5.00390625" style="28" customWidth="1"/>
    <col min="8" max="8" width="4.625" style="28" customWidth="1"/>
    <col min="9" max="9" width="18.375" style="28" bestFit="1" customWidth="1"/>
    <col min="10" max="10" width="4.25390625" style="28" customWidth="1"/>
    <col min="11" max="11" width="21.00390625" style="28" customWidth="1"/>
    <col min="12" max="16384" width="9.00390625" style="28" customWidth="1"/>
  </cols>
  <sheetData>
    <row r="1" spans="2:11" ht="14.25">
      <c r="B1" s="954" t="s">
        <v>274</v>
      </c>
      <c r="C1" s="954"/>
      <c r="D1" s="954"/>
      <c r="E1" s="954"/>
      <c r="F1" s="954"/>
      <c r="G1" s="954"/>
      <c r="H1" s="954"/>
      <c r="I1" s="954"/>
      <c r="J1" s="954"/>
      <c r="K1" s="954"/>
    </row>
    <row r="2" spans="2:11" ht="14.25">
      <c r="B2" s="954"/>
      <c r="C2" s="954"/>
      <c r="D2" s="954"/>
      <c r="E2" s="954"/>
      <c r="F2" s="954"/>
      <c r="G2" s="954"/>
      <c r="H2" s="954"/>
      <c r="I2" s="954"/>
      <c r="J2" s="954"/>
      <c r="K2" s="954"/>
    </row>
    <row r="3" spans="2:11" ht="18.75">
      <c r="B3" s="79"/>
      <c r="C3" s="79"/>
      <c r="D3" s="79"/>
      <c r="E3" s="79"/>
      <c r="F3" s="79"/>
      <c r="G3" s="79"/>
      <c r="H3" s="79"/>
      <c r="I3" s="79"/>
      <c r="J3" s="79"/>
      <c r="K3" s="79"/>
    </row>
    <row r="4" spans="2:11" ht="15">
      <c r="B4" s="955" t="s">
        <v>478</v>
      </c>
      <c r="C4" s="955"/>
      <c r="D4" s="955"/>
      <c r="E4" s="955"/>
      <c r="F4" s="955"/>
      <c r="G4" s="955"/>
      <c r="H4" s="955"/>
      <c r="I4" s="955"/>
      <c r="J4" s="955"/>
      <c r="K4" s="955"/>
    </row>
    <row r="5" spans="2:11" ht="15">
      <c r="B5" s="421"/>
      <c r="C5" s="421"/>
      <c r="D5" s="421"/>
      <c r="E5" s="421"/>
      <c r="F5" s="421"/>
      <c r="G5" s="421"/>
      <c r="H5" s="421"/>
      <c r="I5" s="421"/>
      <c r="J5" s="421"/>
      <c r="K5" s="421"/>
    </row>
    <row r="6" spans="2:11" ht="15">
      <c r="B6" s="422"/>
      <c r="C6" s="422"/>
      <c r="D6" s="422"/>
      <c r="E6" s="422"/>
      <c r="F6" s="422"/>
      <c r="G6" s="422"/>
      <c r="H6" s="422"/>
      <c r="I6" s="422"/>
      <c r="J6" s="422"/>
      <c r="K6" s="894" t="s">
        <v>475</v>
      </c>
    </row>
    <row r="7" spans="2:11" ht="15">
      <c r="B7" s="422"/>
      <c r="C7" s="422"/>
      <c r="D7" s="422"/>
      <c r="E7" s="422"/>
      <c r="F7" s="422"/>
      <c r="G7" s="422"/>
      <c r="H7" s="422"/>
      <c r="I7" s="422"/>
      <c r="J7" s="422"/>
      <c r="K7" s="894" t="s">
        <v>476</v>
      </c>
    </row>
    <row r="8" spans="2:11" ht="15">
      <c r="B8" s="422"/>
      <c r="C8" s="422"/>
      <c r="D8" s="422"/>
      <c r="E8" s="422"/>
      <c r="F8" s="422"/>
      <c r="G8" s="422"/>
      <c r="H8" s="422"/>
      <c r="I8" s="422"/>
      <c r="J8" s="422"/>
      <c r="K8" s="422"/>
    </row>
    <row r="9" spans="2:11" ht="15">
      <c r="B9" s="422"/>
      <c r="C9" s="422"/>
      <c r="D9" s="422"/>
      <c r="E9" s="422"/>
      <c r="F9" s="422"/>
      <c r="G9" s="422"/>
      <c r="H9" s="422"/>
      <c r="I9" s="422"/>
      <c r="J9" s="422"/>
      <c r="K9" s="422"/>
    </row>
    <row r="10" spans="2:11" ht="15">
      <c r="B10" s="420" t="s">
        <v>361</v>
      </c>
      <c r="C10" s="422"/>
      <c r="D10" s="422"/>
      <c r="E10" s="422"/>
      <c r="F10" s="422"/>
      <c r="G10" s="422"/>
      <c r="H10" s="422"/>
      <c r="I10" s="422"/>
      <c r="J10" s="422"/>
      <c r="K10" s="422"/>
    </row>
    <row r="11" spans="2:11" ht="15">
      <c r="B11" s="422"/>
      <c r="C11" s="422"/>
      <c r="D11" s="422"/>
      <c r="E11" s="422"/>
      <c r="F11" s="422"/>
      <c r="G11" s="422"/>
      <c r="H11" s="422"/>
      <c r="I11" s="422"/>
      <c r="J11" s="422"/>
      <c r="K11" s="422"/>
    </row>
    <row r="12" spans="2:11" ht="15">
      <c r="B12" s="422"/>
      <c r="C12" s="422"/>
      <c r="D12" s="422"/>
      <c r="E12" s="422"/>
      <c r="F12" s="422"/>
      <c r="G12" s="422"/>
      <c r="H12" s="422"/>
      <c r="I12" s="422"/>
      <c r="J12" s="422"/>
      <c r="K12" s="422"/>
    </row>
    <row r="13" spans="2:11" ht="15">
      <c r="B13" s="422"/>
      <c r="C13" s="422"/>
      <c r="D13" s="422"/>
      <c r="E13" s="422"/>
      <c r="F13" s="422"/>
      <c r="G13" s="422"/>
      <c r="H13" s="422"/>
      <c r="J13" s="422"/>
      <c r="K13" s="423" t="s">
        <v>477</v>
      </c>
    </row>
    <row r="14" spans="2:11" ht="15">
      <c r="B14" s="422"/>
      <c r="C14" s="422"/>
      <c r="D14" s="422"/>
      <c r="E14" s="422"/>
      <c r="F14" s="422"/>
      <c r="G14" s="422"/>
      <c r="H14" s="422"/>
      <c r="I14" s="422"/>
      <c r="J14" s="422"/>
      <c r="K14" s="422"/>
    </row>
    <row r="15" spans="2:11" ht="30" customHeight="1">
      <c r="B15" s="957" t="s">
        <v>362</v>
      </c>
      <c r="C15" s="957"/>
      <c r="D15" s="957"/>
      <c r="E15" s="957"/>
      <c r="F15" s="957"/>
      <c r="G15" s="957"/>
      <c r="H15" s="957"/>
      <c r="I15" s="957"/>
      <c r="J15" s="957"/>
      <c r="K15" s="957"/>
    </row>
    <row r="16" spans="2:11" ht="15">
      <c r="B16" s="422"/>
      <c r="C16" s="422"/>
      <c r="D16" s="422"/>
      <c r="E16" s="422"/>
      <c r="F16" s="422"/>
      <c r="G16" s="422"/>
      <c r="H16" s="422"/>
      <c r="I16" s="422"/>
      <c r="J16" s="422"/>
      <c r="K16" s="422"/>
    </row>
    <row r="17" spans="2:11" ht="15">
      <c r="B17" s="422"/>
      <c r="C17" s="422"/>
      <c r="D17" s="422"/>
      <c r="E17" s="422"/>
      <c r="F17" s="422"/>
      <c r="G17" s="422"/>
      <c r="H17" s="422"/>
      <c r="I17" s="422"/>
      <c r="J17" s="422"/>
      <c r="K17" s="422"/>
    </row>
    <row r="18" spans="2:11" ht="15">
      <c r="B18" s="422"/>
      <c r="C18" s="422" t="s">
        <v>484</v>
      </c>
      <c r="D18" s="422"/>
      <c r="E18" s="422"/>
      <c r="F18" s="422"/>
      <c r="G18" s="422"/>
      <c r="H18" s="422"/>
      <c r="I18" s="422"/>
      <c r="J18" s="422"/>
      <c r="K18" s="422"/>
    </row>
    <row r="19" spans="2:11" ht="4.5" customHeight="1">
      <c r="B19" s="422"/>
      <c r="C19" s="422"/>
      <c r="D19" s="422"/>
      <c r="E19" s="422"/>
      <c r="F19" s="422"/>
      <c r="G19" s="422"/>
      <c r="H19" s="422"/>
      <c r="I19" s="422"/>
      <c r="J19" s="422"/>
      <c r="K19" s="422"/>
    </row>
    <row r="20" spans="2:11" ht="15">
      <c r="B20" s="422" t="s">
        <v>485</v>
      </c>
      <c r="C20" s="422"/>
      <c r="D20" s="422"/>
      <c r="E20" s="422"/>
      <c r="F20" s="422"/>
      <c r="G20" s="422"/>
      <c r="H20" s="422"/>
      <c r="I20" s="422"/>
      <c r="J20" s="422"/>
      <c r="K20" s="422"/>
    </row>
    <row r="21" spans="2:11" ht="4.5" customHeight="1">
      <c r="B21" s="422"/>
      <c r="C21" s="422"/>
      <c r="D21" s="422"/>
      <c r="E21" s="422"/>
      <c r="F21" s="422"/>
      <c r="G21" s="422"/>
      <c r="H21" s="422"/>
      <c r="I21" s="422"/>
      <c r="J21" s="422"/>
      <c r="K21" s="422"/>
    </row>
    <row r="22" spans="2:11" ht="15">
      <c r="B22" s="422"/>
      <c r="C22" s="422"/>
      <c r="D22" s="422"/>
      <c r="E22" s="422"/>
      <c r="F22" s="422"/>
      <c r="G22" s="422"/>
      <c r="H22" s="422"/>
      <c r="I22" s="422"/>
      <c r="J22" s="422"/>
      <c r="K22" s="422"/>
    </row>
    <row r="23" spans="2:11" ht="15">
      <c r="B23" s="422"/>
      <c r="C23" s="422"/>
      <c r="D23" s="422"/>
      <c r="E23" s="422"/>
      <c r="F23" s="422"/>
      <c r="G23" s="422"/>
      <c r="H23" s="422"/>
      <c r="I23" s="422"/>
      <c r="J23" s="422"/>
      <c r="K23" s="422"/>
    </row>
    <row r="24" spans="2:11" ht="14.25">
      <c r="B24" s="956" t="s">
        <v>88</v>
      </c>
      <c r="C24" s="956"/>
      <c r="D24" s="956"/>
      <c r="E24" s="956"/>
      <c r="F24" s="956"/>
      <c r="G24" s="956"/>
      <c r="H24" s="956"/>
      <c r="I24" s="956"/>
      <c r="J24" s="956"/>
      <c r="K24" s="956"/>
    </row>
    <row r="25" spans="2:11" ht="14.25">
      <c r="B25" s="956"/>
      <c r="C25" s="956"/>
      <c r="D25" s="956"/>
      <c r="E25" s="956"/>
      <c r="F25" s="956"/>
      <c r="G25" s="956"/>
      <c r="H25" s="956"/>
      <c r="I25" s="956"/>
      <c r="J25" s="956"/>
      <c r="K25" s="956"/>
    </row>
    <row r="26" spans="2:11" ht="15">
      <c r="B26" s="422"/>
      <c r="C26" s="422"/>
      <c r="D26" s="422"/>
      <c r="E26" s="422"/>
      <c r="F26" s="422"/>
      <c r="G26" s="422"/>
      <c r="H26" s="422"/>
      <c r="I26" s="422"/>
      <c r="J26" s="422"/>
      <c r="K26" s="422"/>
    </row>
    <row r="27" spans="2:11" ht="15">
      <c r="B27" s="424" t="s">
        <v>166</v>
      </c>
      <c r="C27" s="422"/>
      <c r="D27" s="422" t="s">
        <v>364</v>
      </c>
      <c r="E27" s="422"/>
      <c r="F27" s="422"/>
      <c r="G27" s="422"/>
      <c r="H27" s="422"/>
      <c r="I27" s="422"/>
      <c r="J27" s="422"/>
      <c r="K27" s="422"/>
    </row>
    <row r="28" spans="2:11" ht="15">
      <c r="B28" s="424"/>
      <c r="C28" s="422"/>
      <c r="D28" s="422"/>
      <c r="F28" s="422"/>
      <c r="G28" s="422"/>
      <c r="H28" s="422"/>
      <c r="I28" s="422"/>
      <c r="J28" s="422"/>
      <c r="K28" s="946"/>
    </row>
    <row r="29" spans="2:11" ht="15">
      <c r="B29" s="424"/>
      <c r="C29" s="422"/>
      <c r="D29" s="422"/>
      <c r="E29" s="422"/>
      <c r="F29" s="422"/>
      <c r="G29" s="422"/>
      <c r="H29" s="422"/>
      <c r="I29" s="422"/>
      <c r="J29" s="422"/>
      <c r="K29" s="422"/>
    </row>
    <row r="30" spans="2:11" ht="15">
      <c r="B30" s="421"/>
      <c r="C30" s="422"/>
      <c r="D30" s="422"/>
      <c r="E30" s="422"/>
      <c r="F30" s="422"/>
      <c r="G30" s="422"/>
      <c r="H30" s="422"/>
      <c r="I30" s="422"/>
      <c r="J30" s="422"/>
      <c r="K30" s="422"/>
    </row>
    <row r="31" spans="2:11" ht="15">
      <c r="B31" s="424" t="s">
        <v>167</v>
      </c>
      <c r="C31" s="422"/>
      <c r="D31" s="422" t="s">
        <v>482</v>
      </c>
      <c r="E31" s="422"/>
      <c r="F31" s="422"/>
      <c r="G31" s="422"/>
      <c r="H31" s="422"/>
      <c r="I31" s="425"/>
      <c r="J31" s="422"/>
      <c r="K31" s="422"/>
    </row>
    <row r="32" spans="2:11" ht="15">
      <c r="B32" s="421"/>
      <c r="C32" s="422"/>
      <c r="D32" s="422"/>
      <c r="E32" s="422"/>
      <c r="F32" s="422"/>
      <c r="G32" s="422"/>
      <c r="H32" s="422"/>
      <c r="I32" s="422"/>
      <c r="J32" s="422"/>
      <c r="K32" s="422"/>
    </row>
    <row r="33" spans="2:11" ht="15">
      <c r="B33" s="424" t="s">
        <v>168</v>
      </c>
      <c r="C33" s="422"/>
      <c r="D33" s="422" t="s">
        <v>483</v>
      </c>
      <c r="E33" s="422"/>
      <c r="F33" s="422"/>
      <c r="G33" s="422"/>
      <c r="H33" s="422"/>
      <c r="I33" s="422"/>
      <c r="J33" s="422"/>
      <c r="K33" s="422"/>
    </row>
    <row r="34" spans="2:11" ht="15">
      <c r="B34" s="421"/>
      <c r="C34" s="422"/>
      <c r="D34" s="422"/>
      <c r="E34" s="422"/>
      <c r="F34" s="422"/>
      <c r="G34" s="422"/>
      <c r="H34" s="422"/>
      <c r="I34" s="422"/>
      <c r="J34" s="422"/>
      <c r="K34" s="422"/>
    </row>
    <row r="35" spans="2:11" ht="15">
      <c r="B35" s="424" t="s">
        <v>169</v>
      </c>
      <c r="C35" s="422"/>
      <c r="D35" s="422" t="s">
        <v>363</v>
      </c>
      <c r="E35" s="422"/>
      <c r="F35" s="422"/>
      <c r="G35" s="426"/>
      <c r="H35" s="422"/>
      <c r="I35" s="422"/>
      <c r="J35" s="422"/>
      <c r="K35" s="422"/>
    </row>
    <row r="36" spans="2:11" ht="15">
      <c r="B36" s="421"/>
      <c r="C36" s="422"/>
      <c r="D36" s="422"/>
      <c r="E36" s="422"/>
      <c r="F36" s="422"/>
      <c r="G36" s="422"/>
      <c r="H36" s="422"/>
      <c r="I36" s="422"/>
      <c r="J36" s="422"/>
      <c r="K36" s="422"/>
    </row>
    <row r="37" spans="2:12" ht="15">
      <c r="B37" s="424" t="s">
        <v>275</v>
      </c>
      <c r="C37" s="422"/>
      <c r="D37" s="947" t="s">
        <v>480</v>
      </c>
      <c r="E37" s="947"/>
      <c r="F37" s="947"/>
      <c r="G37" s="947"/>
      <c r="H37" s="947"/>
      <c r="I37" s="947"/>
      <c r="J37" s="947"/>
      <c r="K37" s="947"/>
      <c r="L37" s="947"/>
    </row>
    <row r="38" spans="2:11" ht="14.25">
      <c r="B38" s="29"/>
      <c r="D38" s="958" t="s">
        <v>481</v>
      </c>
      <c r="E38" s="958"/>
      <c r="F38" s="958"/>
      <c r="G38" s="958"/>
      <c r="H38" s="958"/>
      <c r="I38" s="958"/>
      <c r="J38" s="958"/>
      <c r="K38" s="958"/>
    </row>
    <row r="39" ht="14.25">
      <c r="B39" s="261"/>
    </row>
    <row r="40" ht="14.25">
      <c r="B40" s="29"/>
    </row>
    <row r="41" ht="14.25">
      <c r="B41" s="29"/>
    </row>
    <row r="42" ht="14.25">
      <c r="B42" s="29"/>
    </row>
    <row r="43" ht="14.25">
      <c r="B43" s="29"/>
    </row>
    <row r="44" ht="14.25">
      <c r="B44" s="29"/>
    </row>
    <row r="45" ht="14.25">
      <c r="B45" s="29"/>
    </row>
    <row r="46" ht="14.25">
      <c r="B46" s="29"/>
    </row>
    <row r="47" ht="14.25">
      <c r="B47" s="29"/>
    </row>
    <row r="48" ht="14.25">
      <c r="B48" s="29"/>
    </row>
    <row r="49" ht="14.25">
      <c r="B49" s="29"/>
    </row>
    <row r="50" ht="14.25">
      <c r="B50" s="29"/>
    </row>
    <row r="51" ht="14.25">
      <c r="B51" s="29"/>
    </row>
    <row r="52" ht="14.25">
      <c r="B52" s="29"/>
    </row>
    <row r="53" ht="14.25">
      <c r="B53" s="29"/>
    </row>
    <row r="54" ht="14.25">
      <c r="B54" s="29"/>
    </row>
    <row r="55" ht="14.25">
      <c r="B55" s="29"/>
    </row>
    <row r="56" ht="14.25">
      <c r="B56" s="29"/>
    </row>
    <row r="57" ht="14.25">
      <c r="B57" s="29"/>
    </row>
    <row r="58" ht="14.25">
      <c r="B58" s="29"/>
    </row>
    <row r="59" ht="14.25">
      <c r="B59" s="29"/>
    </row>
    <row r="60" ht="14.25">
      <c r="B60" s="29"/>
    </row>
    <row r="61" ht="14.25">
      <c r="B61" s="29"/>
    </row>
    <row r="62" ht="14.25">
      <c r="B62" s="29"/>
    </row>
    <row r="63" ht="14.25">
      <c r="B63" s="29"/>
    </row>
    <row r="64" ht="14.25">
      <c r="B64" s="29"/>
    </row>
    <row r="65" ht="14.25">
      <c r="B65" s="29"/>
    </row>
    <row r="66" ht="14.25">
      <c r="B66" s="29"/>
    </row>
    <row r="67" ht="14.25">
      <c r="B67" s="29"/>
    </row>
    <row r="68" ht="14.25">
      <c r="B68" s="29"/>
    </row>
    <row r="69" ht="14.25">
      <c r="B69" s="29"/>
    </row>
  </sheetData>
  <sheetProtection/>
  <mergeCells count="5">
    <mergeCell ref="B1:K2"/>
    <mergeCell ref="B4:K4"/>
    <mergeCell ref="B24:K25"/>
    <mergeCell ref="B15:K15"/>
    <mergeCell ref="D38:K38"/>
  </mergeCells>
  <printOptions horizontalCentered="1"/>
  <pageMargins left="0.5905511811023623" right="0.196850393700787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AM58"/>
  <sheetViews>
    <sheetView zoomScaleSheetLayoutView="100" zoomScalePageLayoutView="0" workbookViewId="0" topLeftCell="C1">
      <selection activeCell="L42" sqref="L42:L43"/>
    </sheetView>
  </sheetViews>
  <sheetFormatPr defaultColWidth="15.625" defaultRowHeight="13.5" outlineLevelRow="1"/>
  <cols>
    <col min="1" max="8" width="14.50390625" style="268" customWidth="1"/>
    <col min="9" max="9" width="17.625" style="268" customWidth="1"/>
    <col min="10" max="10" width="4.625" style="268" customWidth="1"/>
    <col min="11" max="11" width="8.50390625" style="390" customWidth="1"/>
    <col min="12" max="12" width="14.50390625" style="268" customWidth="1"/>
    <col min="13" max="13" width="10.375" style="268" customWidth="1"/>
    <col min="14" max="14" width="11.50390625" style="268" customWidth="1"/>
    <col min="15" max="15" width="11.25390625" style="391" customWidth="1"/>
    <col min="16" max="16" width="11.75390625" style="392" customWidth="1"/>
    <col min="17" max="17" width="13.875" style="392" customWidth="1"/>
    <col min="18" max="18" width="10.25390625" style="392" customWidth="1"/>
    <col min="19" max="19" width="9.125" style="393" bestFit="1" customWidth="1"/>
    <col min="20" max="20" width="11.125" style="393" customWidth="1"/>
    <col min="21" max="21" width="13.75390625" style="393" customWidth="1"/>
    <col min="22" max="22" width="10.375" style="393" customWidth="1"/>
    <col min="23" max="23" width="14.25390625" style="268" bestFit="1" customWidth="1"/>
    <col min="24" max="24" width="9.25390625" style="268" customWidth="1"/>
    <col min="25" max="25" width="13.875" style="268" customWidth="1"/>
    <col min="26" max="26" width="10.25390625" style="268" bestFit="1" customWidth="1"/>
    <col min="27" max="28" width="13.125" style="270" customWidth="1"/>
    <col min="29" max="30" width="10.00390625" style="270" customWidth="1"/>
    <col min="31" max="31" width="10.00390625" style="268" customWidth="1"/>
    <col min="32" max="32" width="7.75390625" style="268" customWidth="1"/>
    <col min="33" max="33" width="10.875" style="268" customWidth="1"/>
    <col min="34" max="34" width="13.875" style="268" customWidth="1"/>
    <col min="35" max="35" width="13.625" style="268" customWidth="1"/>
    <col min="36" max="36" width="15.50390625" style="268" customWidth="1"/>
    <col min="37" max="37" width="8.00390625" style="268" customWidth="1"/>
    <col min="38" max="16384" width="15.625" style="268" customWidth="1"/>
  </cols>
  <sheetData>
    <row r="1" spans="1:11" ht="22.5" customHeight="1">
      <c r="A1" s="442" t="s">
        <v>374</v>
      </c>
      <c r="K1" s="441" t="s">
        <v>373</v>
      </c>
    </row>
    <row r="2" spans="1:38" ht="19.5" customHeight="1">
      <c r="A2" s="447" t="s">
        <v>285</v>
      </c>
      <c r="I2" s="500" t="s">
        <v>372</v>
      </c>
      <c r="K2" s="444"/>
      <c r="L2" s="444"/>
      <c r="M2" s="444"/>
      <c r="N2" s="444"/>
      <c r="O2" s="444"/>
      <c r="P2" s="445"/>
      <c r="Q2" s="445"/>
      <c r="R2" s="445"/>
      <c r="S2" s="445"/>
      <c r="T2" s="445"/>
      <c r="U2" s="445"/>
      <c r="V2" s="445"/>
      <c r="W2" s="444"/>
      <c r="X2" s="444"/>
      <c r="Y2" s="444"/>
      <c r="Z2" s="444"/>
      <c r="AA2" s="446"/>
      <c r="AB2" s="446"/>
      <c r="AC2" s="446"/>
      <c r="AD2" s="446"/>
      <c r="AE2" s="444"/>
      <c r="AF2" s="444"/>
      <c r="AG2" s="444"/>
      <c r="AH2" s="444"/>
      <c r="AI2" s="444"/>
      <c r="AJ2" s="444"/>
      <c r="AK2" s="444"/>
      <c r="AL2" s="444"/>
    </row>
    <row r="3" spans="2:38" ht="17.25" customHeight="1">
      <c r="B3" s="277"/>
      <c r="C3" s="277"/>
      <c r="D3" s="277"/>
      <c r="E3" s="277"/>
      <c r="F3" s="277"/>
      <c r="G3" s="277"/>
      <c r="H3" s="277"/>
      <c r="I3" s="277"/>
      <c r="K3" s="447" t="s">
        <v>285</v>
      </c>
      <c r="L3" s="448"/>
      <c r="M3" s="444"/>
      <c r="N3" s="444"/>
      <c r="O3" s="444"/>
      <c r="P3" s="445"/>
      <c r="Q3" s="445"/>
      <c r="R3" s="445"/>
      <c r="S3" s="445"/>
      <c r="T3" s="445"/>
      <c r="U3" s="445"/>
      <c r="V3" s="445"/>
      <c r="W3" s="444"/>
      <c r="X3" s="444"/>
      <c r="Y3" s="444"/>
      <c r="Z3" s="444"/>
      <c r="AA3" s="446"/>
      <c r="AB3" s="446"/>
      <c r="AC3" s="446"/>
      <c r="AD3" s="446"/>
      <c r="AE3" s="444"/>
      <c r="AF3" s="444"/>
      <c r="AG3" s="444"/>
      <c r="AH3" s="444"/>
      <c r="AI3" s="444"/>
      <c r="AJ3" s="444"/>
      <c r="AK3" s="444" t="s">
        <v>310</v>
      </c>
      <c r="AL3" s="444"/>
    </row>
    <row r="4" spans="1:38" ht="45.75" customHeight="1">
      <c r="A4" s="277"/>
      <c r="B4" s="277"/>
      <c r="C4" s="277"/>
      <c r="D4" s="277"/>
      <c r="E4" s="277"/>
      <c r="F4" s="277"/>
      <c r="G4" s="277"/>
      <c r="H4" s="277"/>
      <c r="I4" s="277"/>
      <c r="K4" s="1095" t="s">
        <v>170</v>
      </c>
      <c r="L4" s="1095" t="s">
        <v>171</v>
      </c>
      <c r="M4" s="1118" t="s">
        <v>286</v>
      </c>
      <c r="N4" s="1122" t="s">
        <v>287</v>
      </c>
      <c r="O4" s="1122" t="s">
        <v>288</v>
      </c>
      <c r="P4" s="1118" t="s">
        <v>289</v>
      </c>
      <c r="Q4" s="1118" t="s">
        <v>307</v>
      </c>
      <c r="R4" s="1095" t="s">
        <v>308</v>
      </c>
      <c r="S4" s="1109" t="s">
        <v>290</v>
      </c>
      <c r="T4" s="1107" t="s">
        <v>291</v>
      </c>
      <c r="U4" s="1107" t="s">
        <v>292</v>
      </c>
      <c r="V4" s="1107" t="s">
        <v>293</v>
      </c>
      <c r="W4" s="1120" t="s">
        <v>294</v>
      </c>
      <c r="X4" s="1095" t="s">
        <v>295</v>
      </c>
      <c r="Y4" s="1095" t="s">
        <v>296</v>
      </c>
      <c r="Z4" s="1095" t="s">
        <v>297</v>
      </c>
      <c r="AA4" s="1095" t="s">
        <v>298</v>
      </c>
      <c r="AB4" s="1095" t="s">
        <v>299</v>
      </c>
      <c r="AC4" s="1095" t="s">
        <v>300</v>
      </c>
      <c r="AD4" s="1095" t="s">
        <v>301</v>
      </c>
      <c r="AE4" s="1095" t="s">
        <v>302</v>
      </c>
      <c r="AF4" s="1095" t="s">
        <v>309</v>
      </c>
      <c r="AG4" s="1095" t="s">
        <v>303</v>
      </c>
      <c r="AH4" s="1095" t="s">
        <v>304</v>
      </c>
      <c r="AI4" s="1095" t="s">
        <v>305</v>
      </c>
      <c r="AJ4" s="1116" t="s">
        <v>343</v>
      </c>
      <c r="AK4" s="1095" t="s">
        <v>306</v>
      </c>
      <c r="AL4" s="444"/>
    </row>
    <row r="5" spans="1:38" ht="18" customHeight="1">
      <c r="A5" s="277"/>
      <c r="B5" s="277"/>
      <c r="C5" s="277"/>
      <c r="D5" s="277"/>
      <c r="E5" s="277"/>
      <c r="F5" s="277"/>
      <c r="G5" s="277"/>
      <c r="H5" s="277"/>
      <c r="I5" s="277"/>
      <c r="K5" s="1106"/>
      <c r="L5" s="1106"/>
      <c r="M5" s="1126"/>
      <c r="N5" s="1123"/>
      <c r="O5" s="1123"/>
      <c r="P5" s="1119"/>
      <c r="Q5" s="1119"/>
      <c r="R5" s="1106"/>
      <c r="S5" s="1110"/>
      <c r="T5" s="1108"/>
      <c r="U5" s="1108"/>
      <c r="V5" s="1108"/>
      <c r="W5" s="1120"/>
      <c r="X5" s="1106"/>
      <c r="Y5" s="1106"/>
      <c r="Z5" s="1106"/>
      <c r="AA5" s="1106"/>
      <c r="AB5" s="1106"/>
      <c r="AC5" s="1106"/>
      <c r="AD5" s="1106"/>
      <c r="AE5" s="1106"/>
      <c r="AF5" s="1106"/>
      <c r="AG5" s="1106"/>
      <c r="AH5" s="1106"/>
      <c r="AI5" s="1106"/>
      <c r="AJ5" s="1117"/>
      <c r="AK5" s="1106"/>
      <c r="AL5" s="444"/>
    </row>
    <row r="6" spans="1:38" ht="36" customHeight="1">
      <c r="A6" s="277"/>
      <c r="B6" s="277"/>
      <c r="C6" s="277"/>
      <c r="D6" s="277"/>
      <c r="E6" s="277"/>
      <c r="F6" s="277"/>
      <c r="G6" s="277"/>
      <c r="H6" s="277"/>
      <c r="I6" s="277"/>
      <c r="K6" s="450"/>
      <c r="L6" s="1097"/>
      <c r="M6" s="1097"/>
      <c r="N6" s="1095"/>
      <c r="O6" s="1095"/>
      <c r="P6" s="1097"/>
      <c r="Q6" s="449"/>
      <c r="R6" s="459"/>
      <c r="S6" s="450"/>
      <c r="T6" s="451"/>
      <c r="U6" s="449"/>
      <c r="V6" s="463"/>
      <c r="W6" s="464"/>
      <c r="X6" s="465"/>
      <c r="Y6" s="464"/>
      <c r="Z6" s="452"/>
      <c r="AA6" s="461"/>
      <c r="AB6" s="461"/>
      <c r="AC6" s="466"/>
      <c r="AD6" s="461"/>
      <c r="AE6" s="467"/>
      <c r="AF6" s="468"/>
      <c r="AG6" s="469"/>
      <c r="AH6" s="449"/>
      <c r="AI6" s="469"/>
      <c r="AJ6" s="470"/>
      <c r="AK6" s="469"/>
      <c r="AL6" s="453"/>
    </row>
    <row r="7" spans="1:38" ht="36" customHeight="1">
      <c r="A7" s="277"/>
      <c r="B7" s="277"/>
      <c r="C7" s="277"/>
      <c r="D7" s="277"/>
      <c r="E7" s="277"/>
      <c r="F7" s="277"/>
      <c r="G7" s="277"/>
      <c r="H7" s="277"/>
      <c r="I7" s="277"/>
      <c r="K7" s="459"/>
      <c r="L7" s="1098"/>
      <c r="M7" s="1098"/>
      <c r="N7" s="1096"/>
      <c r="O7" s="1096"/>
      <c r="P7" s="1098"/>
      <c r="Q7" s="449"/>
      <c r="R7" s="454"/>
      <c r="S7" s="455"/>
      <c r="T7" s="456"/>
      <c r="U7" s="449"/>
      <c r="V7" s="457"/>
      <c r="W7" s="457"/>
      <c r="X7" s="457"/>
      <c r="Y7" s="1113"/>
      <c r="Z7" s="458"/>
      <c r="AA7" s="457"/>
      <c r="AB7" s="462"/>
      <c r="AC7" s="457"/>
      <c r="AD7" s="457"/>
      <c r="AE7" s="456"/>
      <c r="AF7" s="456"/>
      <c r="AG7" s="454"/>
      <c r="AH7" s="449"/>
      <c r="AI7" s="454"/>
      <c r="AJ7" s="471"/>
      <c r="AK7" s="454"/>
      <c r="AL7" s="444"/>
    </row>
    <row r="8" spans="1:38" ht="36" customHeight="1">
      <c r="A8" s="277"/>
      <c r="B8" s="277"/>
      <c r="C8" s="277"/>
      <c r="D8" s="277"/>
      <c r="E8" s="277"/>
      <c r="F8" s="277"/>
      <c r="G8" s="277"/>
      <c r="H8" s="277"/>
      <c r="I8" s="277"/>
      <c r="K8" s="459"/>
      <c r="L8" s="1098"/>
      <c r="M8" s="1098"/>
      <c r="N8" s="1096"/>
      <c r="O8" s="1096"/>
      <c r="P8" s="1098"/>
      <c r="Q8" s="449"/>
      <c r="R8" s="459"/>
      <c r="S8" s="459"/>
      <c r="T8" s="451"/>
      <c r="U8" s="449"/>
      <c r="V8" s="472"/>
      <c r="W8" s="473"/>
      <c r="X8" s="457"/>
      <c r="Y8" s="1113"/>
      <c r="Z8" s="458"/>
      <c r="AA8" s="457"/>
      <c r="AB8" s="462"/>
      <c r="AC8" s="457"/>
      <c r="AD8" s="457"/>
      <c r="AE8" s="456"/>
      <c r="AF8" s="456"/>
      <c r="AG8" s="454"/>
      <c r="AH8" s="449"/>
      <c r="AI8" s="454"/>
      <c r="AJ8" s="471"/>
      <c r="AK8" s="454"/>
      <c r="AL8" s="444"/>
    </row>
    <row r="9" spans="1:38" ht="36" customHeight="1">
      <c r="A9" s="277"/>
      <c r="B9" s="277"/>
      <c r="C9" s="277"/>
      <c r="D9" s="277"/>
      <c r="E9" s="277"/>
      <c r="F9" s="277"/>
      <c r="G9" s="277"/>
      <c r="H9" s="277"/>
      <c r="I9" s="277"/>
      <c r="K9" s="459"/>
      <c r="L9" s="1121"/>
      <c r="M9" s="1121"/>
      <c r="N9" s="1096"/>
      <c r="O9" s="1096"/>
      <c r="P9" s="1098"/>
      <c r="Q9" s="460"/>
      <c r="R9" s="459"/>
      <c r="S9" s="459"/>
      <c r="T9" s="451"/>
      <c r="U9" s="451"/>
      <c r="V9" s="472"/>
      <c r="W9" s="473"/>
      <c r="X9" s="475"/>
      <c r="Y9" s="473"/>
      <c r="Z9" s="472"/>
      <c r="AA9" s="473"/>
      <c r="AB9" s="476"/>
      <c r="AC9" s="473"/>
      <c r="AD9" s="472"/>
      <c r="AE9" s="456"/>
      <c r="AF9" s="456"/>
      <c r="AG9" s="454"/>
      <c r="AH9" s="460"/>
      <c r="AI9" s="454"/>
      <c r="AJ9" s="471"/>
      <c r="AK9" s="454"/>
      <c r="AL9" s="444"/>
    </row>
    <row r="10" spans="1:38" ht="19.5" customHeight="1" hidden="1" outlineLevel="1">
      <c r="A10" s="277"/>
      <c r="B10" s="277"/>
      <c r="C10" s="277"/>
      <c r="D10" s="277"/>
      <c r="E10" s="277"/>
      <c r="F10" s="277"/>
      <c r="G10" s="277"/>
      <c r="H10" s="277"/>
      <c r="I10" s="277"/>
      <c r="K10" s="459"/>
      <c r="L10" s="477"/>
      <c r="M10" s="477"/>
      <c r="N10" s="477"/>
      <c r="O10" s="477"/>
      <c r="P10" s="478"/>
      <c r="Q10" s="478"/>
      <c r="R10" s="478"/>
      <c r="S10" s="479"/>
      <c r="T10" s="480"/>
      <c r="U10" s="480"/>
      <c r="V10" s="480"/>
      <c r="W10" s="477"/>
      <c r="X10" s="477"/>
      <c r="Y10" s="477"/>
      <c r="Z10" s="481"/>
      <c r="AA10" s="482"/>
      <c r="AB10" s="483"/>
      <c r="AC10" s="477"/>
      <c r="AD10" s="483"/>
      <c r="AE10" s="484"/>
      <c r="AF10" s="484"/>
      <c r="AG10" s="477"/>
      <c r="AH10" s="481"/>
      <c r="AI10" s="477"/>
      <c r="AJ10" s="485"/>
      <c r="AK10" s="477"/>
      <c r="AL10" s="444"/>
    </row>
    <row r="11" spans="1:38" ht="19.5" customHeight="1" hidden="1" outlineLevel="1">
      <c r="A11" s="277"/>
      <c r="B11" s="277"/>
      <c r="C11" s="277"/>
      <c r="D11" s="277"/>
      <c r="E11" s="277"/>
      <c r="F11" s="277"/>
      <c r="G11" s="277"/>
      <c r="H11" s="277"/>
      <c r="I11" s="277"/>
      <c r="K11" s="459"/>
      <c r="L11" s="486"/>
      <c r="M11" s="486"/>
      <c r="N11" s="486"/>
      <c r="O11" s="486"/>
      <c r="P11" s="487"/>
      <c r="Q11" s="487"/>
      <c r="R11" s="487"/>
      <c r="S11" s="474"/>
      <c r="T11" s="488"/>
      <c r="U11" s="488"/>
      <c r="V11" s="488"/>
      <c r="W11" s="486"/>
      <c r="X11" s="486"/>
      <c r="Y11" s="486"/>
      <c r="Z11" s="489"/>
      <c r="AA11" s="475"/>
      <c r="AB11" s="490"/>
      <c r="AC11" s="486"/>
      <c r="AD11" s="490"/>
      <c r="AE11" s="491"/>
      <c r="AF11" s="491"/>
      <c r="AG11" s="486"/>
      <c r="AH11" s="489"/>
      <c r="AI11" s="486"/>
      <c r="AJ11" s="492"/>
      <c r="AK11" s="486"/>
      <c r="AL11" s="444"/>
    </row>
    <row r="12" spans="1:38" ht="19.5" customHeight="1" hidden="1" outlineLevel="1">
      <c r="A12" s="277"/>
      <c r="B12" s="277"/>
      <c r="C12" s="277"/>
      <c r="D12" s="277"/>
      <c r="E12" s="277"/>
      <c r="F12" s="277"/>
      <c r="G12" s="277"/>
      <c r="H12" s="277"/>
      <c r="I12" s="277"/>
      <c r="K12" s="459"/>
      <c r="L12" s="477"/>
      <c r="M12" s="477"/>
      <c r="N12" s="477"/>
      <c r="O12" s="477"/>
      <c r="P12" s="478"/>
      <c r="Q12" s="478"/>
      <c r="R12" s="478"/>
      <c r="S12" s="479"/>
      <c r="T12" s="480"/>
      <c r="U12" s="480"/>
      <c r="V12" s="480"/>
      <c r="W12" s="477"/>
      <c r="X12" s="477"/>
      <c r="Y12" s="477"/>
      <c r="Z12" s="481"/>
      <c r="AA12" s="482"/>
      <c r="AB12" s="483"/>
      <c r="AC12" s="477"/>
      <c r="AD12" s="483"/>
      <c r="AE12" s="484"/>
      <c r="AF12" s="484"/>
      <c r="AG12" s="477"/>
      <c r="AH12" s="481"/>
      <c r="AI12" s="477"/>
      <c r="AJ12" s="485"/>
      <c r="AK12" s="477"/>
      <c r="AL12" s="444"/>
    </row>
    <row r="13" spans="1:38" ht="19.5" customHeight="1" hidden="1" outlineLevel="1">
      <c r="A13" s="277"/>
      <c r="B13" s="277"/>
      <c r="C13" s="277"/>
      <c r="D13" s="277"/>
      <c r="E13" s="277"/>
      <c r="F13" s="277"/>
      <c r="G13" s="277"/>
      <c r="H13" s="277"/>
      <c r="I13" s="277"/>
      <c r="K13" s="459"/>
      <c r="L13" s="486"/>
      <c r="M13" s="486"/>
      <c r="N13" s="486"/>
      <c r="O13" s="486"/>
      <c r="P13" s="487"/>
      <c r="Q13" s="487"/>
      <c r="R13" s="487"/>
      <c r="S13" s="474"/>
      <c r="T13" s="488"/>
      <c r="U13" s="488"/>
      <c r="V13" s="488"/>
      <c r="W13" s="486"/>
      <c r="X13" s="486"/>
      <c r="Y13" s="486"/>
      <c r="Z13" s="489"/>
      <c r="AA13" s="475"/>
      <c r="AB13" s="490"/>
      <c r="AC13" s="486"/>
      <c r="AD13" s="490"/>
      <c r="AE13" s="491"/>
      <c r="AF13" s="491"/>
      <c r="AG13" s="486"/>
      <c r="AH13" s="489"/>
      <c r="AI13" s="486"/>
      <c r="AJ13" s="492"/>
      <c r="AK13" s="486"/>
      <c r="AL13" s="444"/>
    </row>
    <row r="14" spans="1:38" ht="19.5" customHeight="1" hidden="1" outlineLevel="1">
      <c r="A14" s="277"/>
      <c r="B14" s="277"/>
      <c r="C14" s="277"/>
      <c r="D14" s="277"/>
      <c r="E14" s="277"/>
      <c r="F14" s="277"/>
      <c r="G14" s="277"/>
      <c r="H14" s="277"/>
      <c r="I14" s="277"/>
      <c r="K14" s="459"/>
      <c r="L14" s="477"/>
      <c r="M14" s="477"/>
      <c r="N14" s="477"/>
      <c r="O14" s="477"/>
      <c r="P14" s="478"/>
      <c r="Q14" s="478"/>
      <c r="R14" s="478"/>
      <c r="S14" s="479"/>
      <c r="T14" s="480"/>
      <c r="U14" s="480"/>
      <c r="V14" s="480"/>
      <c r="W14" s="477"/>
      <c r="X14" s="477"/>
      <c r="Y14" s="477"/>
      <c r="Z14" s="481"/>
      <c r="AA14" s="482"/>
      <c r="AB14" s="483"/>
      <c r="AC14" s="477"/>
      <c r="AD14" s="483"/>
      <c r="AE14" s="484"/>
      <c r="AF14" s="484"/>
      <c r="AG14" s="477"/>
      <c r="AH14" s="481"/>
      <c r="AI14" s="477"/>
      <c r="AJ14" s="485"/>
      <c r="AK14" s="477"/>
      <c r="AL14" s="444"/>
    </row>
    <row r="15" spans="1:38" ht="19.5" customHeight="1" hidden="1" outlineLevel="1">
      <c r="A15" s="277"/>
      <c r="B15" s="277"/>
      <c r="C15" s="277"/>
      <c r="D15" s="277"/>
      <c r="E15" s="277"/>
      <c r="F15" s="277"/>
      <c r="G15" s="277"/>
      <c r="H15" s="277"/>
      <c r="I15" s="277"/>
      <c r="K15" s="459"/>
      <c r="L15" s="486"/>
      <c r="M15" s="486"/>
      <c r="N15" s="486"/>
      <c r="O15" s="486"/>
      <c r="P15" s="487"/>
      <c r="Q15" s="487"/>
      <c r="R15" s="487"/>
      <c r="S15" s="474"/>
      <c r="T15" s="488"/>
      <c r="U15" s="488"/>
      <c r="V15" s="488"/>
      <c r="W15" s="486"/>
      <c r="X15" s="486"/>
      <c r="Y15" s="486"/>
      <c r="Z15" s="489"/>
      <c r="AA15" s="475"/>
      <c r="AB15" s="490"/>
      <c r="AC15" s="486"/>
      <c r="AD15" s="490"/>
      <c r="AE15" s="491"/>
      <c r="AF15" s="491"/>
      <c r="AG15" s="486"/>
      <c r="AH15" s="489"/>
      <c r="AI15" s="486"/>
      <c r="AJ15" s="492"/>
      <c r="AK15" s="486"/>
      <c r="AL15" s="444"/>
    </row>
    <row r="16" spans="1:38" ht="19.5" customHeight="1" hidden="1" outlineLevel="1">
      <c r="A16" s="277"/>
      <c r="B16" s="277"/>
      <c r="C16" s="277"/>
      <c r="D16" s="277"/>
      <c r="E16" s="277"/>
      <c r="F16" s="277"/>
      <c r="G16" s="277"/>
      <c r="H16" s="277"/>
      <c r="I16" s="277"/>
      <c r="K16" s="459"/>
      <c r="L16" s="477"/>
      <c r="M16" s="477"/>
      <c r="N16" s="477"/>
      <c r="O16" s="477"/>
      <c r="P16" s="478"/>
      <c r="Q16" s="478"/>
      <c r="R16" s="478"/>
      <c r="S16" s="479"/>
      <c r="T16" s="480"/>
      <c r="U16" s="480"/>
      <c r="V16" s="480"/>
      <c r="W16" s="477"/>
      <c r="X16" s="477"/>
      <c r="Y16" s="477"/>
      <c r="Z16" s="481"/>
      <c r="AA16" s="482"/>
      <c r="AB16" s="483"/>
      <c r="AC16" s="477"/>
      <c r="AD16" s="483"/>
      <c r="AE16" s="484"/>
      <c r="AF16" s="484"/>
      <c r="AG16" s="477"/>
      <c r="AH16" s="481"/>
      <c r="AI16" s="477"/>
      <c r="AJ16" s="485"/>
      <c r="AK16" s="477"/>
      <c r="AL16" s="444"/>
    </row>
    <row r="17" spans="1:38" ht="19.5" customHeight="1" hidden="1" outlineLevel="1">
      <c r="A17" s="277"/>
      <c r="B17" s="277"/>
      <c r="C17" s="277"/>
      <c r="D17" s="277"/>
      <c r="E17" s="277"/>
      <c r="F17" s="277"/>
      <c r="G17" s="277"/>
      <c r="H17" s="277"/>
      <c r="I17" s="277"/>
      <c r="K17" s="459"/>
      <c r="L17" s="486"/>
      <c r="M17" s="486"/>
      <c r="N17" s="486"/>
      <c r="O17" s="486"/>
      <c r="P17" s="487"/>
      <c r="Q17" s="487"/>
      <c r="R17" s="487"/>
      <c r="S17" s="474"/>
      <c r="T17" s="488"/>
      <c r="U17" s="488"/>
      <c r="V17" s="488"/>
      <c r="W17" s="486"/>
      <c r="X17" s="486"/>
      <c r="Y17" s="486"/>
      <c r="Z17" s="489"/>
      <c r="AA17" s="475"/>
      <c r="AB17" s="490"/>
      <c r="AC17" s="486"/>
      <c r="AD17" s="490"/>
      <c r="AE17" s="491"/>
      <c r="AF17" s="491"/>
      <c r="AG17" s="486"/>
      <c r="AH17" s="489"/>
      <c r="AI17" s="486"/>
      <c r="AJ17" s="492"/>
      <c r="AK17" s="486"/>
      <c r="AL17" s="444"/>
    </row>
    <row r="18" spans="1:38" ht="19.5" customHeight="1" hidden="1" outlineLevel="1">
      <c r="A18" s="277"/>
      <c r="B18" s="277"/>
      <c r="C18" s="277"/>
      <c r="D18" s="277"/>
      <c r="E18" s="277"/>
      <c r="F18" s="277"/>
      <c r="G18" s="277"/>
      <c r="H18" s="277"/>
      <c r="I18" s="277"/>
      <c r="K18" s="459"/>
      <c r="L18" s="477"/>
      <c r="M18" s="477"/>
      <c r="N18" s="477"/>
      <c r="O18" s="477"/>
      <c r="P18" s="478"/>
      <c r="Q18" s="478"/>
      <c r="R18" s="478"/>
      <c r="S18" s="479"/>
      <c r="T18" s="480"/>
      <c r="U18" s="480"/>
      <c r="V18" s="480"/>
      <c r="W18" s="477"/>
      <c r="X18" s="477"/>
      <c r="Y18" s="477"/>
      <c r="Z18" s="481"/>
      <c r="AA18" s="482"/>
      <c r="AB18" s="483"/>
      <c r="AC18" s="477"/>
      <c r="AD18" s="483"/>
      <c r="AE18" s="484"/>
      <c r="AF18" s="484"/>
      <c r="AG18" s="477"/>
      <c r="AH18" s="481"/>
      <c r="AI18" s="477"/>
      <c r="AJ18" s="485"/>
      <c r="AK18" s="477"/>
      <c r="AL18" s="444"/>
    </row>
    <row r="19" spans="1:38" ht="19.5" customHeight="1" hidden="1" outlineLevel="1">
      <c r="A19" s="277"/>
      <c r="B19" s="277"/>
      <c r="C19" s="277"/>
      <c r="D19" s="277"/>
      <c r="E19" s="277"/>
      <c r="F19" s="277"/>
      <c r="G19" s="277"/>
      <c r="H19" s="277"/>
      <c r="I19" s="277"/>
      <c r="K19" s="459"/>
      <c r="L19" s="486"/>
      <c r="M19" s="486"/>
      <c r="N19" s="486"/>
      <c r="O19" s="486"/>
      <c r="P19" s="487"/>
      <c r="Q19" s="487"/>
      <c r="R19" s="487"/>
      <c r="S19" s="474"/>
      <c r="T19" s="488"/>
      <c r="U19" s="488"/>
      <c r="V19" s="488"/>
      <c r="W19" s="486"/>
      <c r="X19" s="486"/>
      <c r="Y19" s="486"/>
      <c r="Z19" s="489"/>
      <c r="AA19" s="475"/>
      <c r="AB19" s="490"/>
      <c r="AC19" s="486"/>
      <c r="AD19" s="490"/>
      <c r="AE19" s="491"/>
      <c r="AF19" s="491"/>
      <c r="AG19" s="486"/>
      <c r="AH19" s="489"/>
      <c r="AI19" s="486"/>
      <c r="AJ19" s="492"/>
      <c r="AK19" s="486"/>
      <c r="AL19" s="444"/>
    </row>
    <row r="20" spans="1:38" ht="19.5" customHeight="1" hidden="1" outlineLevel="1">
      <c r="A20" s="277"/>
      <c r="B20" s="277"/>
      <c r="C20" s="277"/>
      <c r="D20" s="277"/>
      <c r="E20" s="277"/>
      <c r="F20" s="277"/>
      <c r="G20" s="277"/>
      <c r="H20" s="277"/>
      <c r="I20" s="277"/>
      <c r="K20" s="459"/>
      <c r="L20" s="477"/>
      <c r="M20" s="477"/>
      <c r="N20" s="477"/>
      <c r="O20" s="477"/>
      <c r="P20" s="478"/>
      <c r="Q20" s="478"/>
      <c r="R20" s="478"/>
      <c r="S20" s="479"/>
      <c r="T20" s="480"/>
      <c r="U20" s="480"/>
      <c r="V20" s="480"/>
      <c r="W20" s="477"/>
      <c r="X20" s="477"/>
      <c r="Y20" s="477"/>
      <c r="Z20" s="481"/>
      <c r="AA20" s="482"/>
      <c r="AB20" s="483"/>
      <c r="AC20" s="477"/>
      <c r="AD20" s="483"/>
      <c r="AE20" s="484"/>
      <c r="AF20" s="484"/>
      <c r="AG20" s="477"/>
      <c r="AH20" s="481"/>
      <c r="AI20" s="477"/>
      <c r="AJ20" s="485"/>
      <c r="AK20" s="477"/>
      <c r="AL20" s="444"/>
    </row>
    <row r="21" spans="1:38" ht="19.5" customHeight="1" hidden="1" outlineLevel="1">
      <c r="A21" s="277"/>
      <c r="B21" s="277"/>
      <c r="C21" s="277"/>
      <c r="D21" s="277"/>
      <c r="E21" s="277"/>
      <c r="F21" s="277"/>
      <c r="G21" s="277"/>
      <c r="H21" s="277"/>
      <c r="I21" s="277"/>
      <c r="K21" s="459"/>
      <c r="L21" s="486"/>
      <c r="M21" s="486"/>
      <c r="N21" s="486"/>
      <c r="O21" s="486"/>
      <c r="P21" s="487"/>
      <c r="Q21" s="487"/>
      <c r="R21" s="487"/>
      <c r="S21" s="474"/>
      <c r="T21" s="488"/>
      <c r="U21" s="488"/>
      <c r="V21" s="488"/>
      <c r="W21" s="486"/>
      <c r="X21" s="486"/>
      <c r="Y21" s="486"/>
      <c r="Z21" s="489"/>
      <c r="AA21" s="475"/>
      <c r="AB21" s="490"/>
      <c r="AC21" s="486"/>
      <c r="AD21" s="490"/>
      <c r="AE21" s="491"/>
      <c r="AF21" s="491"/>
      <c r="AG21" s="486"/>
      <c r="AH21" s="489"/>
      <c r="AI21" s="486"/>
      <c r="AJ21" s="492"/>
      <c r="AK21" s="486"/>
      <c r="AL21" s="444"/>
    </row>
    <row r="22" spans="1:38" ht="19.5" customHeight="1" hidden="1" outlineLevel="1">
      <c r="A22" s="277"/>
      <c r="B22" s="277"/>
      <c r="C22" s="277"/>
      <c r="D22" s="277"/>
      <c r="E22" s="277"/>
      <c r="F22" s="277"/>
      <c r="G22" s="277"/>
      <c r="H22" s="277"/>
      <c r="I22" s="277"/>
      <c r="K22" s="459"/>
      <c r="L22" s="477"/>
      <c r="M22" s="477"/>
      <c r="N22" s="477"/>
      <c r="O22" s="477"/>
      <c r="P22" s="478"/>
      <c r="Q22" s="478"/>
      <c r="R22" s="478"/>
      <c r="S22" s="479"/>
      <c r="T22" s="480"/>
      <c r="U22" s="480"/>
      <c r="V22" s="480"/>
      <c r="W22" s="477"/>
      <c r="X22" s="477"/>
      <c r="Y22" s="477"/>
      <c r="Z22" s="481"/>
      <c r="AA22" s="482"/>
      <c r="AB22" s="483"/>
      <c r="AC22" s="477"/>
      <c r="AD22" s="483"/>
      <c r="AE22" s="484"/>
      <c r="AF22" s="484"/>
      <c r="AG22" s="477"/>
      <c r="AH22" s="481"/>
      <c r="AI22" s="477"/>
      <c r="AJ22" s="485"/>
      <c r="AK22" s="477"/>
      <c r="AL22" s="444"/>
    </row>
    <row r="23" spans="1:38" ht="19.5" customHeight="1" hidden="1" outlineLevel="1">
      <c r="A23" s="277"/>
      <c r="B23" s="277"/>
      <c r="C23" s="277"/>
      <c r="D23" s="277"/>
      <c r="E23" s="277"/>
      <c r="F23" s="277"/>
      <c r="G23" s="277"/>
      <c r="H23" s="277"/>
      <c r="I23" s="277"/>
      <c r="K23" s="459"/>
      <c r="L23" s="486"/>
      <c r="M23" s="486"/>
      <c r="N23" s="486"/>
      <c r="O23" s="486"/>
      <c r="P23" s="487"/>
      <c r="Q23" s="487"/>
      <c r="R23" s="487"/>
      <c r="S23" s="474"/>
      <c r="T23" s="488"/>
      <c r="U23" s="488"/>
      <c r="V23" s="488"/>
      <c r="W23" s="486"/>
      <c r="X23" s="486"/>
      <c r="Y23" s="486"/>
      <c r="Z23" s="489"/>
      <c r="AA23" s="475"/>
      <c r="AB23" s="490"/>
      <c r="AC23" s="486"/>
      <c r="AD23" s="490"/>
      <c r="AE23" s="491"/>
      <c r="AF23" s="491"/>
      <c r="AG23" s="486"/>
      <c r="AH23" s="489"/>
      <c r="AI23" s="486"/>
      <c r="AJ23" s="492"/>
      <c r="AK23" s="486"/>
      <c r="AL23" s="444"/>
    </row>
    <row r="24" spans="1:38" ht="19.5" customHeight="1" hidden="1" outlineLevel="1">
      <c r="A24" s="277"/>
      <c r="B24" s="277"/>
      <c r="C24" s="277"/>
      <c r="D24" s="277"/>
      <c r="E24" s="277"/>
      <c r="F24" s="277"/>
      <c r="G24" s="277"/>
      <c r="H24" s="277"/>
      <c r="I24" s="277"/>
      <c r="K24" s="459"/>
      <c r="L24" s="477"/>
      <c r="M24" s="477"/>
      <c r="N24" s="477"/>
      <c r="O24" s="477"/>
      <c r="P24" s="478"/>
      <c r="Q24" s="478"/>
      <c r="R24" s="478"/>
      <c r="S24" s="479"/>
      <c r="T24" s="480"/>
      <c r="U24" s="480"/>
      <c r="V24" s="480"/>
      <c r="W24" s="477"/>
      <c r="X24" s="477"/>
      <c r="Y24" s="477"/>
      <c r="Z24" s="481"/>
      <c r="AA24" s="482"/>
      <c r="AB24" s="483"/>
      <c r="AC24" s="477"/>
      <c r="AD24" s="483"/>
      <c r="AE24" s="484"/>
      <c r="AF24" s="484"/>
      <c r="AG24" s="477"/>
      <c r="AH24" s="481"/>
      <c r="AI24" s="477"/>
      <c r="AJ24" s="485"/>
      <c r="AK24" s="477"/>
      <c r="AL24" s="444"/>
    </row>
    <row r="25" spans="1:38" ht="19.5" customHeight="1" hidden="1" outlineLevel="1">
      <c r="A25" s="277"/>
      <c r="B25" s="277"/>
      <c r="C25" s="277"/>
      <c r="D25" s="277"/>
      <c r="E25" s="277"/>
      <c r="F25" s="277"/>
      <c r="G25" s="277"/>
      <c r="H25" s="277"/>
      <c r="I25" s="277"/>
      <c r="K25" s="459"/>
      <c r="L25" s="486"/>
      <c r="M25" s="486"/>
      <c r="N25" s="486"/>
      <c r="O25" s="486"/>
      <c r="P25" s="487"/>
      <c r="Q25" s="487"/>
      <c r="R25" s="487"/>
      <c r="S25" s="474"/>
      <c r="T25" s="488"/>
      <c r="U25" s="488"/>
      <c r="V25" s="488"/>
      <c r="W25" s="486"/>
      <c r="X25" s="486"/>
      <c r="Y25" s="486"/>
      <c r="Z25" s="489"/>
      <c r="AA25" s="475"/>
      <c r="AB25" s="490"/>
      <c r="AC25" s="486"/>
      <c r="AD25" s="490"/>
      <c r="AE25" s="491"/>
      <c r="AF25" s="491"/>
      <c r="AG25" s="486"/>
      <c r="AH25" s="489"/>
      <c r="AI25" s="486"/>
      <c r="AJ25" s="492"/>
      <c r="AK25" s="486"/>
      <c r="AL25" s="444"/>
    </row>
    <row r="26" spans="1:38" ht="19.5" customHeight="1" hidden="1" outlineLevel="1">
      <c r="A26" s="277"/>
      <c r="B26" s="277"/>
      <c r="C26" s="277"/>
      <c r="D26" s="277"/>
      <c r="E26" s="277"/>
      <c r="F26" s="277"/>
      <c r="G26" s="277"/>
      <c r="H26" s="277"/>
      <c r="I26" s="277"/>
      <c r="K26" s="459"/>
      <c r="L26" s="477"/>
      <c r="M26" s="477"/>
      <c r="N26" s="477"/>
      <c r="O26" s="477"/>
      <c r="P26" s="478"/>
      <c r="Q26" s="478"/>
      <c r="R26" s="478"/>
      <c r="S26" s="479"/>
      <c r="T26" s="480"/>
      <c r="U26" s="480"/>
      <c r="V26" s="480"/>
      <c r="W26" s="477"/>
      <c r="X26" s="477"/>
      <c r="Y26" s="477"/>
      <c r="Z26" s="481"/>
      <c r="AA26" s="482"/>
      <c r="AB26" s="483"/>
      <c r="AC26" s="477"/>
      <c r="AD26" s="483"/>
      <c r="AE26" s="484"/>
      <c r="AF26" s="484"/>
      <c r="AG26" s="477"/>
      <c r="AH26" s="481"/>
      <c r="AI26" s="477"/>
      <c r="AJ26" s="485"/>
      <c r="AK26" s="477"/>
      <c r="AL26" s="444"/>
    </row>
    <row r="27" spans="1:38" ht="19.5" customHeight="1" hidden="1" outlineLevel="1">
      <c r="A27" s="277"/>
      <c r="B27" s="277"/>
      <c r="C27" s="277"/>
      <c r="D27" s="277"/>
      <c r="E27" s="277"/>
      <c r="F27" s="277"/>
      <c r="G27" s="277"/>
      <c r="H27" s="277"/>
      <c r="I27" s="277"/>
      <c r="K27" s="459"/>
      <c r="L27" s="486"/>
      <c r="M27" s="486"/>
      <c r="N27" s="486"/>
      <c r="O27" s="486"/>
      <c r="P27" s="487"/>
      <c r="Q27" s="487"/>
      <c r="R27" s="487"/>
      <c r="S27" s="474"/>
      <c r="T27" s="488"/>
      <c r="U27" s="488"/>
      <c r="V27" s="488"/>
      <c r="W27" s="486"/>
      <c r="X27" s="486"/>
      <c r="Y27" s="486"/>
      <c r="Z27" s="489"/>
      <c r="AA27" s="475"/>
      <c r="AB27" s="490"/>
      <c r="AC27" s="486"/>
      <c r="AD27" s="490"/>
      <c r="AE27" s="491"/>
      <c r="AF27" s="491"/>
      <c r="AG27" s="486"/>
      <c r="AH27" s="489"/>
      <c r="AI27" s="486"/>
      <c r="AJ27" s="492"/>
      <c r="AK27" s="486"/>
      <c r="AL27" s="444"/>
    </row>
    <row r="28" spans="1:38" ht="19.5" customHeight="1" hidden="1" outlineLevel="1">
      <c r="A28" s="277"/>
      <c r="B28" s="277"/>
      <c r="C28" s="277"/>
      <c r="D28" s="277"/>
      <c r="E28" s="277"/>
      <c r="F28" s="277"/>
      <c r="G28" s="277"/>
      <c r="H28" s="277"/>
      <c r="I28" s="277"/>
      <c r="K28" s="459"/>
      <c r="L28" s="477"/>
      <c r="M28" s="477"/>
      <c r="N28" s="477"/>
      <c r="O28" s="477"/>
      <c r="P28" s="478"/>
      <c r="Q28" s="478"/>
      <c r="R28" s="478"/>
      <c r="S28" s="479"/>
      <c r="T28" s="480"/>
      <c r="U28" s="480"/>
      <c r="V28" s="480"/>
      <c r="W28" s="477"/>
      <c r="X28" s="477"/>
      <c r="Y28" s="477"/>
      <c r="Z28" s="481"/>
      <c r="AA28" s="482"/>
      <c r="AB28" s="483"/>
      <c r="AC28" s="477"/>
      <c r="AD28" s="483"/>
      <c r="AE28" s="484"/>
      <c r="AF28" s="484"/>
      <c r="AG28" s="477"/>
      <c r="AH28" s="481"/>
      <c r="AI28" s="477"/>
      <c r="AJ28" s="485"/>
      <c r="AK28" s="477"/>
      <c r="AL28" s="444"/>
    </row>
    <row r="29" spans="1:38" ht="19.5" customHeight="1" hidden="1" outlineLevel="1">
      <c r="A29" s="277"/>
      <c r="B29" s="277"/>
      <c r="C29" s="277"/>
      <c r="D29" s="277"/>
      <c r="E29" s="277"/>
      <c r="F29" s="277"/>
      <c r="G29" s="277"/>
      <c r="H29" s="277"/>
      <c r="I29" s="277"/>
      <c r="K29" s="459"/>
      <c r="L29" s="486"/>
      <c r="M29" s="486"/>
      <c r="N29" s="486"/>
      <c r="O29" s="486"/>
      <c r="P29" s="487"/>
      <c r="Q29" s="487"/>
      <c r="R29" s="487"/>
      <c r="S29" s="474"/>
      <c r="T29" s="488"/>
      <c r="U29" s="488"/>
      <c r="V29" s="488"/>
      <c r="W29" s="486"/>
      <c r="X29" s="486"/>
      <c r="Y29" s="486"/>
      <c r="Z29" s="489"/>
      <c r="AA29" s="475"/>
      <c r="AB29" s="490"/>
      <c r="AC29" s="486"/>
      <c r="AD29" s="490"/>
      <c r="AE29" s="491"/>
      <c r="AF29" s="491"/>
      <c r="AG29" s="486"/>
      <c r="AH29" s="489"/>
      <c r="AI29" s="486"/>
      <c r="AJ29" s="492"/>
      <c r="AK29" s="486"/>
      <c r="AL29" s="444"/>
    </row>
    <row r="30" spans="1:38" ht="19.5" customHeight="1" hidden="1" outlineLevel="1">
      <c r="A30" s="277"/>
      <c r="B30" s="277"/>
      <c r="C30" s="277"/>
      <c r="D30" s="277"/>
      <c r="E30" s="277"/>
      <c r="F30" s="277"/>
      <c r="G30" s="277"/>
      <c r="H30" s="277"/>
      <c r="I30" s="277"/>
      <c r="K30" s="459"/>
      <c r="L30" s="477"/>
      <c r="M30" s="477"/>
      <c r="N30" s="477"/>
      <c r="O30" s="477"/>
      <c r="P30" s="478"/>
      <c r="Q30" s="478"/>
      <c r="R30" s="478"/>
      <c r="S30" s="479"/>
      <c r="T30" s="480"/>
      <c r="U30" s="480"/>
      <c r="V30" s="480"/>
      <c r="W30" s="477"/>
      <c r="X30" s="477"/>
      <c r="Y30" s="477"/>
      <c r="Z30" s="481"/>
      <c r="AA30" s="482"/>
      <c r="AB30" s="483"/>
      <c r="AC30" s="477"/>
      <c r="AD30" s="483"/>
      <c r="AE30" s="484"/>
      <c r="AF30" s="484"/>
      <c r="AG30" s="477"/>
      <c r="AH30" s="481"/>
      <c r="AI30" s="477"/>
      <c r="AJ30" s="485"/>
      <c r="AK30" s="477"/>
      <c r="AL30" s="444"/>
    </row>
    <row r="31" spans="1:38" ht="19.5" customHeight="1" hidden="1" outlineLevel="1">
      <c r="A31" s="277"/>
      <c r="B31" s="277"/>
      <c r="C31" s="277"/>
      <c r="D31" s="277"/>
      <c r="E31" s="277"/>
      <c r="F31" s="277"/>
      <c r="G31" s="277"/>
      <c r="H31" s="277"/>
      <c r="I31" s="277"/>
      <c r="K31" s="459"/>
      <c r="L31" s="486"/>
      <c r="M31" s="486"/>
      <c r="N31" s="486"/>
      <c r="O31" s="486"/>
      <c r="P31" s="487"/>
      <c r="Q31" s="487"/>
      <c r="R31" s="487"/>
      <c r="S31" s="474"/>
      <c r="T31" s="488"/>
      <c r="U31" s="488"/>
      <c r="V31" s="488"/>
      <c r="W31" s="486"/>
      <c r="X31" s="486"/>
      <c r="Y31" s="486"/>
      <c r="Z31" s="489"/>
      <c r="AA31" s="475"/>
      <c r="AB31" s="490"/>
      <c r="AC31" s="486"/>
      <c r="AD31" s="490"/>
      <c r="AE31" s="491"/>
      <c r="AF31" s="491"/>
      <c r="AG31" s="486"/>
      <c r="AH31" s="489"/>
      <c r="AI31" s="486"/>
      <c r="AJ31" s="492"/>
      <c r="AK31" s="486"/>
      <c r="AL31" s="444"/>
    </row>
    <row r="32" spans="1:38" ht="19.5" customHeight="1" hidden="1" outlineLevel="1">
      <c r="A32" s="277"/>
      <c r="B32" s="277"/>
      <c r="C32" s="277"/>
      <c r="D32" s="277"/>
      <c r="E32" s="277"/>
      <c r="F32" s="277"/>
      <c r="G32" s="277"/>
      <c r="H32" s="277"/>
      <c r="I32" s="277"/>
      <c r="K32" s="459"/>
      <c r="L32" s="477"/>
      <c r="M32" s="477"/>
      <c r="N32" s="477"/>
      <c r="O32" s="477"/>
      <c r="P32" s="478"/>
      <c r="Q32" s="478"/>
      <c r="R32" s="478"/>
      <c r="S32" s="479"/>
      <c r="T32" s="480"/>
      <c r="U32" s="480"/>
      <c r="V32" s="480"/>
      <c r="W32" s="477"/>
      <c r="X32" s="477"/>
      <c r="Y32" s="477"/>
      <c r="Z32" s="481"/>
      <c r="AA32" s="482"/>
      <c r="AB32" s="483"/>
      <c r="AC32" s="477"/>
      <c r="AD32" s="483"/>
      <c r="AE32" s="484"/>
      <c r="AF32" s="484"/>
      <c r="AG32" s="477"/>
      <c r="AH32" s="481"/>
      <c r="AI32" s="477"/>
      <c r="AJ32" s="485"/>
      <c r="AK32" s="477"/>
      <c r="AL32" s="444"/>
    </row>
    <row r="33" spans="1:38" ht="19.5" customHeight="1" hidden="1" outlineLevel="1">
      <c r="A33" s="277"/>
      <c r="B33" s="277"/>
      <c r="C33" s="277"/>
      <c r="D33" s="277"/>
      <c r="E33" s="277"/>
      <c r="F33" s="277"/>
      <c r="G33" s="277"/>
      <c r="H33" s="277"/>
      <c r="I33" s="277"/>
      <c r="K33" s="459"/>
      <c r="L33" s="486"/>
      <c r="M33" s="486"/>
      <c r="N33" s="486"/>
      <c r="O33" s="486"/>
      <c r="P33" s="487"/>
      <c r="Q33" s="487"/>
      <c r="R33" s="487"/>
      <c r="S33" s="474"/>
      <c r="T33" s="488"/>
      <c r="U33" s="488"/>
      <c r="V33" s="488"/>
      <c r="W33" s="486"/>
      <c r="X33" s="486"/>
      <c r="Y33" s="486"/>
      <c r="Z33" s="489"/>
      <c r="AA33" s="475"/>
      <c r="AB33" s="490"/>
      <c r="AC33" s="486"/>
      <c r="AD33" s="490"/>
      <c r="AE33" s="491"/>
      <c r="AF33" s="491"/>
      <c r="AG33" s="486"/>
      <c r="AH33" s="489"/>
      <c r="AI33" s="486"/>
      <c r="AJ33" s="492"/>
      <c r="AK33" s="486"/>
      <c r="AL33" s="444"/>
    </row>
    <row r="34" spans="1:38" ht="19.5" customHeight="1" hidden="1" outlineLevel="1">
      <c r="A34" s="277"/>
      <c r="B34" s="277"/>
      <c r="C34" s="277"/>
      <c r="D34" s="277"/>
      <c r="E34" s="277"/>
      <c r="F34" s="277"/>
      <c r="G34" s="277"/>
      <c r="H34" s="277"/>
      <c r="I34" s="277"/>
      <c r="K34" s="459"/>
      <c r="L34" s="477"/>
      <c r="M34" s="477"/>
      <c r="N34" s="477"/>
      <c r="O34" s="477"/>
      <c r="P34" s="478"/>
      <c r="Q34" s="478"/>
      <c r="R34" s="478"/>
      <c r="S34" s="479"/>
      <c r="T34" s="480"/>
      <c r="U34" s="480"/>
      <c r="V34" s="480"/>
      <c r="W34" s="477"/>
      <c r="X34" s="477"/>
      <c r="Y34" s="477"/>
      <c r="Z34" s="481"/>
      <c r="AA34" s="482"/>
      <c r="AB34" s="483"/>
      <c r="AC34" s="477"/>
      <c r="AD34" s="483"/>
      <c r="AE34" s="484"/>
      <c r="AF34" s="484"/>
      <c r="AG34" s="477"/>
      <c r="AH34" s="481"/>
      <c r="AI34" s="477"/>
      <c r="AJ34" s="485"/>
      <c r="AK34" s="477"/>
      <c r="AL34" s="444"/>
    </row>
    <row r="35" spans="1:38" ht="19.5" customHeight="1" hidden="1" outlineLevel="1">
      <c r="A35" s="277"/>
      <c r="B35" s="277"/>
      <c r="C35" s="277"/>
      <c r="D35" s="277"/>
      <c r="E35" s="277"/>
      <c r="F35" s="277"/>
      <c r="G35" s="277"/>
      <c r="H35" s="277"/>
      <c r="I35" s="277"/>
      <c r="K35" s="459"/>
      <c r="L35" s="486"/>
      <c r="M35" s="486"/>
      <c r="N35" s="486"/>
      <c r="O35" s="486"/>
      <c r="P35" s="487"/>
      <c r="Q35" s="487"/>
      <c r="R35" s="487"/>
      <c r="S35" s="474"/>
      <c r="T35" s="488"/>
      <c r="U35" s="488"/>
      <c r="V35" s="488"/>
      <c r="W35" s="486"/>
      <c r="X35" s="486"/>
      <c r="Y35" s="486"/>
      <c r="Z35" s="489"/>
      <c r="AA35" s="475"/>
      <c r="AB35" s="490"/>
      <c r="AC35" s="486"/>
      <c r="AD35" s="490"/>
      <c r="AE35" s="491"/>
      <c r="AF35" s="491"/>
      <c r="AG35" s="486"/>
      <c r="AH35" s="489"/>
      <c r="AI35" s="486"/>
      <c r="AJ35" s="492"/>
      <c r="AK35" s="486"/>
      <c r="AL35" s="444"/>
    </row>
    <row r="36" spans="1:38" ht="19.5" customHeight="1" hidden="1" outlineLevel="1">
      <c r="A36" s="277"/>
      <c r="B36" s="277"/>
      <c r="C36" s="277"/>
      <c r="D36" s="277"/>
      <c r="E36" s="277"/>
      <c r="F36" s="277"/>
      <c r="G36" s="277"/>
      <c r="H36" s="277"/>
      <c r="I36" s="277"/>
      <c r="K36" s="459"/>
      <c r="L36" s="477"/>
      <c r="M36" s="477"/>
      <c r="N36" s="477"/>
      <c r="O36" s="477"/>
      <c r="P36" s="478"/>
      <c r="Q36" s="478"/>
      <c r="R36" s="478"/>
      <c r="S36" s="479"/>
      <c r="T36" s="480"/>
      <c r="U36" s="480"/>
      <c r="V36" s="480"/>
      <c r="W36" s="477"/>
      <c r="X36" s="477"/>
      <c r="Y36" s="477"/>
      <c r="Z36" s="481"/>
      <c r="AA36" s="482"/>
      <c r="AB36" s="483"/>
      <c r="AC36" s="477"/>
      <c r="AD36" s="483"/>
      <c r="AE36" s="484"/>
      <c r="AF36" s="484"/>
      <c r="AG36" s="477"/>
      <c r="AH36" s="481"/>
      <c r="AI36" s="477"/>
      <c r="AJ36" s="485"/>
      <c r="AK36" s="477"/>
      <c r="AL36" s="444"/>
    </row>
    <row r="37" spans="1:38" ht="19.5" customHeight="1" hidden="1" outlineLevel="1">
      <c r="A37" s="277"/>
      <c r="B37" s="277"/>
      <c r="C37" s="277"/>
      <c r="D37" s="277"/>
      <c r="E37" s="277"/>
      <c r="F37" s="277"/>
      <c r="G37" s="277"/>
      <c r="H37" s="277"/>
      <c r="I37" s="277"/>
      <c r="K37" s="459"/>
      <c r="L37" s="486"/>
      <c r="M37" s="486"/>
      <c r="N37" s="486"/>
      <c r="O37" s="486"/>
      <c r="P37" s="487"/>
      <c r="Q37" s="487"/>
      <c r="R37" s="487"/>
      <c r="S37" s="474"/>
      <c r="T37" s="488"/>
      <c r="U37" s="488"/>
      <c r="V37" s="488"/>
      <c r="W37" s="486"/>
      <c r="X37" s="486"/>
      <c r="Y37" s="486"/>
      <c r="Z37" s="489"/>
      <c r="AA37" s="475"/>
      <c r="AB37" s="490"/>
      <c r="AC37" s="486"/>
      <c r="AD37" s="490"/>
      <c r="AE37" s="491"/>
      <c r="AF37" s="491"/>
      <c r="AG37" s="486"/>
      <c r="AH37" s="489"/>
      <c r="AI37" s="486"/>
      <c r="AJ37" s="492"/>
      <c r="AK37" s="486"/>
      <c r="AL37" s="444"/>
    </row>
    <row r="38" spans="1:38" ht="19.5" customHeight="1" hidden="1" outlineLevel="1">
      <c r="A38" s="277"/>
      <c r="B38" s="277"/>
      <c r="C38" s="277"/>
      <c r="D38" s="277"/>
      <c r="E38" s="277"/>
      <c r="F38" s="277"/>
      <c r="G38" s="277"/>
      <c r="H38" s="277"/>
      <c r="I38" s="277"/>
      <c r="K38" s="459"/>
      <c r="L38" s="477"/>
      <c r="M38" s="477"/>
      <c r="N38" s="477"/>
      <c r="O38" s="477"/>
      <c r="P38" s="478"/>
      <c r="Q38" s="478"/>
      <c r="R38" s="478"/>
      <c r="S38" s="479"/>
      <c r="T38" s="480"/>
      <c r="U38" s="480"/>
      <c r="V38" s="480"/>
      <c r="W38" s="477"/>
      <c r="X38" s="477"/>
      <c r="Y38" s="477"/>
      <c r="Z38" s="481"/>
      <c r="AA38" s="482"/>
      <c r="AB38" s="483"/>
      <c r="AC38" s="477"/>
      <c r="AD38" s="483"/>
      <c r="AE38" s="484"/>
      <c r="AF38" s="484"/>
      <c r="AG38" s="477"/>
      <c r="AH38" s="481"/>
      <c r="AI38" s="477"/>
      <c r="AJ38" s="485"/>
      <c r="AK38" s="477"/>
      <c r="AL38" s="444"/>
    </row>
    <row r="39" spans="1:38" ht="19.5" customHeight="1" hidden="1" outlineLevel="1">
      <c r="A39" s="277"/>
      <c r="B39" s="277"/>
      <c r="C39" s="277"/>
      <c r="D39" s="277"/>
      <c r="E39" s="277"/>
      <c r="F39" s="277"/>
      <c r="G39" s="277"/>
      <c r="H39" s="277"/>
      <c r="I39" s="277"/>
      <c r="K39" s="459"/>
      <c r="L39" s="486"/>
      <c r="M39" s="486"/>
      <c r="N39" s="486"/>
      <c r="O39" s="486"/>
      <c r="P39" s="487"/>
      <c r="Q39" s="487"/>
      <c r="R39" s="487"/>
      <c r="S39" s="474"/>
      <c r="T39" s="488"/>
      <c r="U39" s="488"/>
      <c r="V39" s="488"/>
      <c r="W39" s="486"/>
      <c r="X39" s="486"/>
      <c r="Y39" s="486"/>
      <c r="Z39" s="489"/>
      <c r="AA39" s="475"/>
      <c r="AB39" s="490"/>
      <c r="AC39" s="486"/>
      <c r="AD39" s="490"/>
      <c r="AE39" s="491"/>
      <c r="AF39" s="491"/>
      <c r="AG39" s="486"/>
      <c r="AH39" s="489"/>
      <c r="AI39" s="486"/>
      <c r="AJ39" s="492"/>
      <c r="AK39" s="486"/>
      <c r="AL39" s="444"/>
    </row>
    <row r="40" spans="1:38" ht="19.5" customHeight="1" hidden="1" outlineLevel="1">
      <c r="A40" s="277"/>
      <c r="B40" s="277"/>
      <c r="C40" s="277"/>
      <c r="D40" s="277"/>
      <c r="E40" s="277"/>
      <c r="F40" s="277"/>
      <c r="G40" s="277"/>
      <c r="H40" s="277"/>
      <c r="I40" s="277"/>
      <c r="K40" s="459"/>
      <c r="L40" s="477"/>
      <c r="M40" s="477"/>
      <c r="N40" s="477"/>
      <c r="O40" s="477"/>
      <c r="P40" s="478"/>
      <c r="Q40" s="478"/>
      <c r="R40" s="478"/>
      <c r="S40" s="479"/>
      <c r="T40" s="480"/>
      <c r="U40" s="480"/>
      <c r="V40" s="480"/>
      <c r="W40" s="477"/>
      <c r="X40" s="477"/>
      <c r="Y40" s="477"/>
      <c r="Z40" s="481"/>
      <c r="AA40" s="482"/>
      <c r="AB40" s="483"/>
      <c r="AC40" s="477"/>
      <c r="AD40" s="483"/>
      <c r="AE40" s="484"/>
      <c r="AF40" s="484"/>
      <c r="AG40" s="477"/>
      <c r="AH40" s="481"/>
      <c r="AI40" s="477"/>
      <c r="AJ40" s="485"/>
      <c r="AK40" s="477"/>
      <c r="AL40" s="444"/>
    </row>
    <row r="41" spans="1:38" ht="12" customHeight="1" hidden="1" outlineLevel="1">
      <c r="A41" s="277"/>
      <c r="B41" s="277"/>
      <c r="C41" s="277"/>
      <c r="D41" s="277"/>
      <c r="E41" s="277"/>
      <c r="F41" s="277"/>
      <c r="G41" s="277"/>
      <c r="H41" s="277"/>
      <c r="I41" s="277"/>
      <c r="K41" s="459"/>
      <c r="L41" s="486"/>
      <c r="M41" s="486"/>
      <c r="N41" s="486"/>
      <c r="O41" s="486"/>
      <c r="P41" s="487"/>
      <c r="Q41" s="487"/>
      <c r="R41" s="487"/>
      <c r="S41" s="474"/>
      <c r="T41" s="488"/>
      <c r="U41" s="488"/>
      <c r="V41" s="488"/>
      <c r="W41" s="486"/>
      <c r="X41" s="454"/>
      <c r="Y41" s="486"/>
      <c r="Z41" s="489"/>
      <c r="AA41" s="475"/>
      <c r="AB41" s="490"/>
      <c r="AC41" s="486"/>
      <c r="AD41" s="462"/>
      <c r="AE41" s="491"/>
      <c r="AF41" s="491"/>
      <c r="AG41" s="486"/>
      <c r="AH41" s="493"/>
      <c r="AI41" s="486"/>
      <c r="AJ41" s="492"/>
      <c r="AK41" s="486"/>
      <c r="AL41" s="444"/>
    </row>
    <row r="42" spans="1:38" ht="19.5" customHeight="1" collapsed="1">
      <c r="A42" s="277"/>
      <c r="B42" s="277"/>
      <c r="C42" s="277"/>
      <c r="D42" s="277"/>
      <c r="E42" s="277"/>
      <c r="F42" s="277"/>
      <c r="G42" s="277"/>
      <c r="H42" s="277"/>
      <c r="K42" s="450"/>
      <c r="L42" s="1124" t="s">
        <v>486</v>
      </c>
      <c r="M42" s="1099"/>
      <c r="N42" s="1099"/>
      <c r="O42" s="1099"/>
      <c r="P42" s="1101"/>
      <c r="Q42" s="1101"/>
      <c r="R42" s="1111"/>
      <c r="S42" s="1104"/>
      <c r="T42" s="1097"/>
      <c r="U42" s="1104"/>
      <c r="V42" s="1097"/>
      <c r="W42" s="469"/>
      <c r="X42" s="1114"/>
      <c r="Y42" s="1104"/>
      <c r="Z42" s="1097"/>
      <c r="AA42" s="1114"/>
      <c r="AB42" s="1114"/>
      <c r="AC42" s="1114"/>
      <c r="AD42" s="1097"/>
      <c r="AE42" s="1097"/>
      <c r="AF42" s="494"/>
      <c r="AG42" s="469"/>
      <c r="AH42" s="1099"/>
      <c r="AI42" s="469"/>
      <c r="AJ42" s="495"/>
      <c r="AK42" s="469"/>
      <c r="AL42" s="444"/>
    </row>
    <row r="43" spans="1:38" ht="19.5" customHeight="1">
      <c r="A43" s="277"/>
      <c r="B43" s="277"/>
      <c r="C43" s="277"/>
      <c r="D43" s="277"/>
      <c r="E43" s="277"/>
      <c r="F43" s="277"/>
      <c r="G43" s="277"/>
      <c r="H43" s="277"/>
      <c r="K43" s="496"/>
      <c r="L43" s="1125"/>
      <c r="M43" s="1100"/>
      <c r="N43" s="1100"/>
      <c r="O43" s="1100"/>
      <c r="P43" s="1102"/>
      <c r="Q43" s="1102"/>
      <c r="R43" s="1112"/>
      <c r="S43" s="1105"/>
      <c r="T43" s="1103"/>
      <c r="U43" s="1105"/>
      <c r="V43" s="1103"/>
      <c r="W43" s="497"/>
      <c r="X43" s="1115"/>
      <c r="Y43" s="1105"/>
      <c r="Z43" s="1103"/>
      <c r="AA43" s="1115"/>
      <c r="AB43" s="1115"/>
      <c r="AC43" s="1115"/>
      <c r="AD43" s="1103"/>
      <c r="AE43" s="1103"/>
      <c r="AF43" s="498"/>
      <c r="AG43" s="497"/>
      <c r="AH43" s="1100"/>
      <c r="AI43" s="497"/>
      <c r="AJ43" s="499"/>
      <c r="AK43" s="497"/>
      <c r="AL43" s="444"/>
    </row>
    <row r="44" spans="1:37" ht="19.5" customHeight="1">
      <c r="A44" s="277"/>
      <c r="B44" s="277"/>
      <c r="C44" s="277"/>
      <c r="D44" s="277"/>
      <c r="E44" s="277"/>
      <c r="F44" s="277"/>
      <c r="G44" s="277"/>
      <c r="H44" s="277"/>
      <c r="I44" s="277"/>
      <c r="K44" s="443" t="s">
        <v>333</v>
      </c>
      <c r="M44" s="277"/>
      <c r="N44" s="277"/>
      <c r="O44" s="277"/>
      <c r="P44" s="277"/>
      <c r="Q44" s="277"/>
      <c r="R44" s="277"/>
      <c r="S44" s="394"/>
      <c r="T44" s="394"/>
      <c r="U44" s="394"/>
      <c r="V44" s="394"/>
      <c r="W44" s="277"/>
      <c r="X44" s="395"/>
      <c r="Y44" s="277"/>
      <c r="Z44" s="277"/>
      <c r="AA44" s="277"/>
      <c r="AB44" s="277"/>
      <c r="AC44" s="277"/>
      <c r="AD44" s="277"/>
      <c r="AE44" s="299"/>
      <c r="AF44" s="299"/>
      <c r="AG44" s="299"/>
      <c r="AH44" s="277"/>
      <c r="AI44" s="277"/>
      <c r="AJ44" s="277"/>
      <c r="AK44" s="277"/>
    </row>
    <row r="45" spans="1:37" ht="19.5" customHeight="1">
      <c r="A45" s="277"/>
      <c r="B45" s="277"/>
      <c r="C45" s="277"/>
      <c r="D45" s="277"/>
      <c r="E45" s="277"/>
      <c r="F45" s="277"/>
      <c r="G45" s="277"/>
      <c r="H45" s="277"/>
      <c r="I45" s="277"/>
      <c r="K45" s="321" t="s">
        <v>311</v>
      </c>
      <c r="L45" s="321"/>
      <c r="M45" s="321"/>
      <c r="N45" s="321"/>
      <c r="O45" s="321"/>
      <c r="P45" s="321"/>
      <c r="Q45" s="321"/>
      <c r="R45" s="321"/>
      <c r="S45" s="328"/>
      <c r="T45" s="328"/>
      <c r="U45" s="328"/>
      <c r="V45" s="328"/>
      <c r="W45" s="321"/>
      <c r="X45" s="396"/>
      <c r="Y45" s="321"/>
      <c r="Z45" s="321"/>
      <c r="AA45" s="321"/>
      <c r="AB45" s="321"/>
      <c r="AC45" s="321"/>
      <c r="AD45" s="321"/>
      <c r="AE45" s="322"/>
      <c r="AF45" s="322"/>
      <c r="AG45" s="322"/>
      <c r="AH45" s="321"/>
      <c r="AI45" s="321"/>
      <c r="AJ45" s="321"/>
      <c r="AK45" s="321"/>
    </row>
    <row r="46" spans="1:37" ht="19.5" customHeight="1">
      <c r="A46" s="277"/>
      <c r="B46" s="277"/>
      <c r="C46" s="277"/>
      <c r="D46" s="277"/>
      <c r="E46" s="277"/>
      <c r="F46" s="277"/>
      <c r="G46" s="277"/>
      <c r="H46" s="277"/>
      <c r="I46" s="277"/>
      <c r="K46" s="326"/>
      <c r="L46" s="326"/>
      <c r="M46" s="326"/>
      <c r="N46" s="326"/>
      <c r="O46" s="326"/>
      <c r="P46" s="326"/>
      <c r="Q46" s="326"/>
      <c r="R46" s="326"/>
      <c r="S46" s="328"/>
      <c r="T46" s="328"/>
      <c r="U46" s="328"/>
      <c r="V46" s="328"/>
      <c r="W46" s="326"/>
      <c r="X46" s="397"/>
      <c r="Y46" s="326"/>
      <c r="Z46" s="326"/>
      <c r="AA46" s="326"/>
      <c r="AB46" s="326"/>
      <c r="AC46" s="326"/>
      <c r="AD46" s="326"/>
      <c r="AE46" s="323"/>
      <c r="AF46" s="323"/>
      <c r="AG46" s="323"/>
      <c r="AH46" s="326"/>
      <c r="AI46" s="326"/>
      <c r="AJ46" s="326"/>
      <c r="AK46" s="326"/>
    </row>
    <row r="47" spans="1:37" ht="19.5" customHeight="1">
      <c r="A47" s="277"/>
      <c r="B47" s="277"/>
      <c r="C47" s="277"/>
      <c r="D47" s="277"/>
      <c r="E47" s="277"/>
      <c r="F47" s="277"/>
      <c r="G47" s="277"/>
      <c r="H47" s="277"/>
      <c r="I47" s="277"/>
      <c r="K47" s="321"/>
      <c r="L47" s="321"/>
      <c r="M47" s="321"/>
      <c r="N47" s="321"/>
      <c r="O47" s="326"/>
      <c r="P47" s="397"/>
      <c r="Q47" s="397"/>
      <c r="R47" s="397"/>
      <c r="S47" s="398"/>
      <c r="T47" s="398"/>
      <c r="U47" s="398"/>
      <c r="V47" s="398"/>
      <c r="W47" s="321"/>
      <c r="X47" s="321"/>
      <c r="Y47" s="321"/>
      <c r="Z47" s="321"/>
      <c r="AA47" s="322"/>
      <c r="AB47" s="322"/>
      <c r="AC47" s="322"/>
      <c r="AD47" s="322"/>
      <c r="AE47" s="321"/>
      <c r="AF47" s="321"/>
      <c r="AG47" s="321"/>
      <c r="AH47" s="321"/>
      <c r="AI47" s="321"/>
      <c r="AJ47" s="321"/>
      <c r="AK47" s="321"/>
    </row>
    <row r="48" spans="1:39" ht="19.5" customHeight="1">
      <c r="A48" s="277"/>
      <c r="B48" s="277"/>
      <c r="C48" s="277"/>
      <c r="D48" s="277"/>
      <c r="E48" s="277"/>
      <c r="F48" s="277"/>
      <c r="G48" s="277"/>
      <c r="H48" s="277"/>
      <c r="I48" s="277"/>
      <c r="K48" s="321"/>
      <c r="L48" s="321"/>
      <c r="M48" s="321"/>
      <c r="N48" s="321"/>
      <c r="O48" s="326"/>
      <c r="P48" s="397"/>
      <c r="Q48" s="397"/>
      <c r="R48" s="397"/>
      <c r="S48" s="398"/>
      <c r="T48" s="398"/>
      <c r="U48" s="398"/>
      <c r="V48" s="398"/>
      <c r="W48" s="321"/>
      <c r="X48" s="321"/>
      <c r="Y48" s="321"/>
      <c r="Z48" s="321"/>
      <c r="AA48" s="322"/>
      <c r="AB48" s="322"/>
      <c r="AC48" s="322"/>
      <c r="AD48" s="322"/>
      <c r="AE48" s="321"/>
      <c r="AF48" s="321"/>
      <c r="AG48" s="321"/>
      <c r="AH48" s="321"/>
      <c r="AI48" s="321"/>
      <c r="AJ48" s="321"/>
      <c r="AK48" s="321"/>
      <c r="AL48" s="318"/>
      <c r="AM48" s="277"/>
    </row>
    <row r="49" spans="1:38" s="321" customFormat="1" ht="19.5" customHeight="1">
      <c r="A49" s="438"/>
      <c r="B49" s="438"/>
      <c r="C49" s="438"/>
      <c r="D49" s="438"/>
      <c r="E49" s="438"/>
      <c r="F49" s="438"/>
      <c r="G49" s="438"/>
      <c r="H49" s="438"/>
      <c r="I49" s="438"/>
      <c r="K49" s="390"/>
      <c r="L49" s="268"/>
      <c r="M49" s="268"/>
      <c r="N49" s="268"/>
      <c r="O49" s="391"/>
      <c r="P49" s="392"/>
      <c r="Q49" s="392"/>
      <c r="R49" s="392"/>
      <c r="S49" s="393"/>
      <c r="T49" s="393"/>
      <c r="U49" s="393"/>
      <c r="V49" s="393"/>
      <c r="W49" s="268"/>
      <c r="X49" s="268"/>
      <c r="Y49" s="268"/>
      <c r="Z49" s="268"/>
      <c r="AA49" s="270"/>
      <c r="AB49" s="270"/>
      <c r="AC49" s="270"/>
      <c r="AD49" s="270"/>
      <c r="AE49" s="268"/>
      <c r="AF49" s="268"/>
      <c r="AG49" s="268"/>
      <c r="AH49" s="268"/>
      <c r="AI49" s="268"/>
      <c r="AJ49" s="268"/>
      <c r="AK49" s="268"/>
      <c r="AL49" s="323"/>
    </row>
    <row r="50" spans="1:38" s="326" customFormat="1" ht="19.5" customHeight="1">
      <c r="A50" s="439"/>
      <c r="B50" s="439"/>
      <c r="C50" s="439"/>
      <c r="D50" s="439"/>
      <c r="E50" s="439"/>
      <c r="F50" s="439"/>
      <c r="G50" s="439"/>
      <c r="H50" s="439"/>
      <c r="I50" s="439"/>
      <c r="K50" s="390"/>
      <c r="L50" s="268"/>
      <c r="M50" s="268"/>
      <c r="N50" s="268"/>
      <c r="O50" s="391"/>
      <c r="P50" s="392"/>
      <c r="Q50" s="392"/>
      <c r="R50" s="392"/>
      <c r="S50" s="393"/>
      <c r="T50" s="393"/>
      <c r="U50" s="393"/>
      <c r="V50" s="393"/>
      <c r="W50" s="268"/>
      <c r="X50" s="268"/>
      <c r="Y50" s="268"/>
      <c r="Z50" s="268"/>
      <c r="AA50" s="270"/>
      <c r="AB50" s="270"/>
      <c r="AC50" s="270"/>
      <c r="AD50" s="270"/>
      <c r="AE50" s="268"/>
      <c r="AF50" s="268"/>
      <c r="AG50" s="268"/>
      <c r="AH50" s="268"/>
      <c r="AI50" s="268"/>
      <c r="AJ50" s="268"/>
      <c r="AK50" s="268"/>
      <c r="AL50" s="323"/>
    </row>
    <row r="51" spans="1:38" s="326" customFormat="1" ht="19.5" customHeight="1">
      <c r="A51" s="439"/>
      <c r="B51" s="439"/>
      <c r="C51" s="439"/>
      <c r="D51" s="439"/>
      <c r="E51" s="439"/>
      <c r="F51" s="439"/>
      <c r="G51" s="439"/>
      <c r="H51" s="439"/>
      <c r="I51" s="439"/>
      <c r="K51" s="390"/>
      <c r="L51" s="268"/>
      <c r="M51" s="268"/>
      <c r="N51" s="268"/>
      <c r="O51" s="391"/>
      <c r="P51" s="392"/>
      <c r="Q51" s="392"/>
      <c r="R51" s="392"/>
      <c r="S51" s="393"/>
      <c r="T51" s="393"/>
      <c r="U51" s="393"/>
      <c r="V51" s="393"/>
      <c r="W51" s="268"/>
      <c r="X51" s="268"/>
      <c r="Y51" s="268"/>
      <c r="Z51" s="268"/>
      <c r="AA51" s="270"/>
      <c r="AB51" s="270"/>
      <c r="AC51" s="270"/>
      <c r="AD51" s="270"/>
      <c r="AE51" s="268"/>
      <c r="AF51" s="268"/>
      <c r="AG51" s="268"/>
      <c r="AH51" s="268"/>
      <c r="AI51" s="268"/>
      <c r="AJ51" s="268"/>
      <c r="AK51" s="268"/>
      <c r="AL51" s="323"/>
    </row>
    <row r="52" spans="1:38" s="326" customFormat="1" ht="19.5" customHeight="1">
      <c r="A52" s="439"/>
      <c r="B52" s="439"/>
      <c r="C52" s="439"/>
      <c r="D52" s="439"/>
      <c r="E52" s="439"/>
      <c r="F52" s="439"/>
      <c r="G52" s="439"/>
      <c r="H52" s="439"/>
      <c r="I52" s="439"/>
      <c r="K52" s="390"/>
      <c r="L52" s="268"/>
      <c r="M52" s="268"/>
      <c r="N52" s="268"/>
      <c r="O52" s="391"/>
      <c r="P52" s="392"/>
      <c r="Q52" s="392"/>
      <c r="R52" s="392"/>
      <c r="S52" s="393"/>
      <c r="T52" s="393"/>
      <c r="U52" s="393"/>
      <c r="V52" s="393"/>
      <c r="W52" s="268"/>
      <c r="X52" s="268"/>
      <c r="Y52" s="268"/>
      <c r="Z52" s="268"/>
      <c r="AA52" s="270"/>
      <c r="AB52" s="270"/>
      <c r="AC52" s="270"/>
      <c r="AD52" s="270"/>
      <c r="AE52" s="268"/>
      <c r="AF52" s="268"/>
      <c r="AG52" s="268"/>
      <c r="AH52" s="268"/>
      <c r="AI52" s="268"/>
      <c r="AJ52" s="268"/>
      <c r="AK52" s="268"/>
      <c r="AL52" s="323"/>
    </row>
    <row r="53" spans="1:38" s="328" customFormat="1" ht="19.5" customHeight="1">
      <c r="A53" s="440"/>
      <c r="B53" s="440"/>
      <c r="C53" s="440"/>
      <c r="D53" s="440"/>
      <c r="E53" s="440"/>
      <c r="F53" s="440"/>
      <c r="G53" s="440"/>
      <c r="H53" s="440"/>
      <c r="I53" s="440"/>
      <c r="K53" s="390"/>
      <c r="L53" s="268"/>
      <c r="M53" s="268"/>
      <c r="N53" s="268"/>
      <c r="O53" s="391"/>
      <c r="P53" s="392"/>
      <c r="Q53" s="392"/>
      <c r="R53" s="392"/>
      <c r="S53" s="393"/>
      <c r="T53" s="393"/>
      <c r="U53" s="393"/>
      <c r="V53" s="393"/>
      <c r="W53" s="268"/>
      <c r="X53" s="268"/>
      <c r="Y53" s="268"/>
      <c r="Z53" s="268"/>
      <c r="AA53" s="270"/>
      <c r="AB53" s="270"/>
      <c r="AC53" s="270"/>
      <c r="AD53" s="270"/>
      <c r="AE53" s="268"/>
      <c r="AF53" s="268"/>
      <c r="AG53" s="268"/>
      <c r="AH53" s="268"/>
      <c r="AI53" s="268"/>
      <c r="AJ53" s="268"/>
      <c r="AK53" s="268"/>
      <c r="AL53" s="329"/>
    </row>
    <row r="54" spans="11:38" s="328" customFormat="1" ht="19.5" customHeight="1">
      <c r="K54" s="390"/>
      <c r="L54" s="268"/>
      <c r="M54" s="268"/>
      <c r="N54" s="268"/>
      <c r="O54" s="391"/>
      <c r="P54" s="392"/>
      <c r="Q54" s="392"/>
      <c r="R54" s="392"/>
      <c r="S54" s="393"/>
      <c r="T54" s="393"/>
      <c r="U54" s="393"/>
      <c r="V54" s="393"/>
      <c r="W54" s="268"/>
      <c r="X54" s="268"/>
      <c r="Y54" s="268"/>
      <c r="Z54" s="268"/>
      <c r="AA54" s="270"/>
      <c r="AB54" s="270"/>
      <c r="AC54" s="270"/>
      <c r="AD54" s="270"/>
      <c r="AE54" s="268"/>
      <c r="AF54" s="268"/>
      <c r="AG54" s="268"/>
      <c r="AH54" s="268"/>
      <c r="AI54" s="268"/>
      <c r="AJ54" s="268"/>
      <c r="AK54" s="268"/>
      <c r="AL54" s="329"/>
    </row>
    <row r="55" spans="11:38" s="328" customFormat="1" ht="19.5" customHeight="1">
      <c r="K55" s="390"/>
      <c r="L55" s="268"/>
      <c r="M55" s="268"/>
      <c r="N55" s="268"/>
      <c r="O55" s="391"/>
      <c r="P55" s="392"/>
      <c r="Q55" s="392"/>
      <c r="R55" s="392"/>
      <c r="S55" s="393"/>
      <c r="T55" s="393"/>
      <c r="U55" s="393"/>
      <c r="V55" s="393"/>
      <c r="W55" s="268"/>
      <c r="X55" s="268"/>
      <c r="Y55" s="268"/>
      <c r="Z55" s="268"/>
      <c r="AA55" s="270"/>
      <c r="AB55" s="270"/>
      <c r="AC55" s="270"/>
      <c r="AD55" s="270"/>
      <c r="AE55" s="268"/>
      <c r="AF55" s="268"/>
      <c r="AG55" s="268"/>
      <c r="AH55" s="268"/>
      <c r="AI55" s="268"/>
      <c r="AJ55" s="268"/>
      <c r="AK55" s="268"/>
      <c r="AL55" s="329"/>
    </row>
    <row r="56" spans="2:38" s="321" customFormat="1" ht="19.5" customHeight="1">
      <c r="B56" s="328"/>
      <c r="K56" s="390"/>
      <c r="L56" s="268"/>
      <c r="M56" s="268"/>
      <c r="N56" s="268"/>
      <c r="O56" s="391"/>
      <c r="P56" s="392"/>
      <c r="Q56" s="392"/>
      <c r="R56" s="392"/>
      <c r="S56" s="393"/>
      <c r="T56" s="393"/>
      <c r="U56" s="393"/>
      <c r="V56" s="393"/>
      <c r="W56" s="268"/>
      <c r="X56" s="268"/>
      <c r="Y56" s="268"/>
      <c r="Z56" s="268"/>
      <c r="AA56" s="270"/>
      <c r="AB56" s="270"/>
      <c r="AC56" s="270"/>
      <c r="AD56" s="270"/>
      <c r="AE56" s="268"/>
      <c r="AF56" s="268"/>
      <c r="AG56" s="268"/>
      <c r="AH56" s="268"/>
      <c r="AI56" s="268"/>
      <c r="AJ56" s="268"/>
      <c r="AK56" s="268"/>
      <c r="AL56" s="323"/>
    </row>
    <row r="57" spans="11:37" s="321" customFormat="1" ht="13.5">
      <c r="K57" s="390"/>
      <c r="L57" s="268"/>
      <c r="M57" s="268"/>
      <c r="N57" s="268"/>
      <c r="O57" s="391"/>
      <c r="P57" s="392"/>
      <c r="Q57" s="392"/>
      <c r="R57" s="392"/>
      <c r="S57" s="393"/>
      <c r="T57" s="393"/>
      <c r="U57" s="393"/>
      <c r="V57" s="393"/>
      <c r="W57" s="268"/>
      <c r="X57" s="268"/>
      <c r="Y57" s="268"/>
      <c r="Z57" s="268"/>
      <c r="AA57" s="270"/>
      <c r="AB57" s="270"/>
      <c r="AC57" s="270"/>
      <c r="AD57" s="270"/>
      <c r="AE57" s="268"/>
      <c r="AF57" s="268"/>
      <c r="AG57" s="268"/>
      <c r="AH57" s="268"/>
      <c r="AI57" s="268"/>
      <c r="AJ57" s="268"/>
      <c r="AK57" s="268"/>
    </row>
    <row r="58" spans="11:37" s="321" customFormat="1" ht="13.5">
      <c r="K58" s="390"/>
      <c r="L58" s="268"/>
      <c r="M58" s="268"/>
      <c r="N58" s="268"/>
      <c r="O58" s="391"/>
      <c r="P58" s="392"/>
      <c r="Q58" s="392"/>
      <c r="R58" s="392"/>
      <c r="S58" s="393"/>
      <c r="T58" s="393"/>
      <c r="U58" s="393"/>
      <c r="V58" s="393"/>
      <c r="W58" s="268"/>
      <c r="X58" s="268"/>
      <c r="Y58" s="268"/>
      <c r="Z58" s="268"/>
      <c r="AA58" s="270"/>
      <c r="AB58" s="270"/>
      <c r="AC58" s="270"/>
      <c r="AD58" s="270"/>
      <c r="AE58" s="268"/>
      <c r="AF58" s="268"/>
      <c r="AG58" s="268"/>
      <c r="AH58" s="268"/>
      <c r="AI58" s="268"/>
      <c r="AJ58" s="268"/>
      <c r="AK58" s="268"/>
    </row>
  </sheetData>
  <sheetProtection/>
  <mergeCells count="53">
    <mergeCell ref="L6:L9"/>
    <mergeCell ref="K4:K5"/>
    <mergeCell ref="L4:L5"/>
    <mergeCell ref="N4:N5"/>
    <mergeCell ref="O4:O5"/>
    <mergeCell ref="L42:L43"/>
    <mergeCell ref="M42:M43"/>
    <mergeCell ref="M4:M5"/>
    <mergeCell ref="N6:N9"/>
    <mergeCell ref="M6:M9"/>
    <mergeCell ref="AD42:AD43"/>
    <mergeCell ref="Z42:Z43"/>
    <mergeCell ref="Y42:Y43"/>
    <mergeCell ref="AA42:AA43"/>
    <mergeCell ref="AA4:AA5"/>
    <mergeCell ref="AB4:AB5"/>
    <mergeCell ref="AB42:AB43"/>
    <mergeCell ref="AD4:AD5"/>
    <mergeCell ref="AC42:AC43"/>
    <mergeCell ref="AK4:AK5"/>
    <mergeCell ref="AJ4:AJ5"/>
    <mergeCell ref="AI4:AI5"/>
    <mergeCell ref="AG4:AG5"/>
    <mergeCell ref="AF4:AF5"/>
    <mergeCell ref="P4:P5"/>
    <mergeCell ref="T4:T5"/>
    <mergeCell ref="W4:W5"/>
    <mergeCell ref="Q4:Q5"/>
    <mergeCell ref="AH42:AH43"/>
    <mergeCell ref="AE4:AE5"/>
    <mergeCell ref="AH4:AH5"/>
    <mergeCell ref="AE42:AE43"/>
    <mergeCell ref="X4:X5"/>
    <mergeCell ref="Z4:Z5"/>
    <mergeCell ref="Y7:Y8"/>
    <mergeCell ref="Y4:Y5"/>
    <mergeCell ref="AC4:AC5"/>
    <mergeCell ref="X42:X43"/>
    <mergeCell ref="T42:T43"/>
    <mergeCell ref="U42:U43"/>
    <mergeCell ref="R4:R5"/>
    <mergeCell ref="U4:U5"/>
    <mergeCell ref="V42:V43"/>
    <mergeCell ref="V4:V5"/>
    <mergeCell ref="S42:S43"/>
    <mergeCell ref="S4:S5"/>
    <mergeCell ref="R42:R43"/>
    <mergeCell ref="O6:O9"/>
    <mergeCell ref="P6:P9"/>
    <mergeCell ref="N42:N43"/>
    <mergeCell ref="Q42:Q43"/>
    <mergeCell ref="P42:P43"/>
    <mergeCell ref="O42:O43"/>
  </mergeCells>
  <printOptions horizontalCentered="1"/>
  <pageMargins left="0.6" right="0.1968503937007874" top="0.53" bottom="0.1968503937007874" header="0.31496062992125984" footer="0.31496062992125984"/>
  <pageSetup horizontalDpi="600" verticalDpi="600" orientation="landscape" paperSize="9" r:id="rId2"/>
  <legacyDrawing r:id="rId1"/>
</worksheet>
</file>

<file path=xl/worksheets/sheet11.xml><?xml version="1.0" encoding="utf-8"?>
<worksheet xmlns="http://schemas.openxmlformats.org/spreadsheetml/2006/main" xmlns:r="http://schemas.openxmlformats.org/officeDocument/2006/relationships">
  <sheetPr>
    <tabColor rgb="FFFFFF00"/>
  </sheetPr>
  <dimension ref="B2:O33"/>
  <sheetViews>
    <sheetView zoomScale="110" zoomScaleNormal="110" zoomScalePageLayoutView="0" workbookViewId="0" topLeftCell="B1">
      <selection activeCell="B34" sqref="B34"/>
    </sheetView>
  </sheetViews>
  <sheetFormatPr defaultColWidth="9.00390625" defaultRowHeight="13.5"/>
  <cols>
    <col min="1" max="1" width="0.875" style="1" hidden="1" customWidth="1"/>
    <col min="2" max="2" width="27.25390625" style="1" customWidth="1"/>
    <col min="3" max="3" width="17.00390625" style="1" customWidth="1"/>
    <col min="4" max="12" width="7.75390625" style="1" customWidth="1"/>
    <col min="13" max="13" width="7.125" style="1" customWidth="1"/>
    <col min="14" max="15" width="6.125" style="1" customWidth="1"/>
    <col min="16" max="16384" width="9.00390625" style="1" customWidth="1"/>
  </cols>
  <sheetData>
    <row r="2" ht="13.5">
      <c r="B2" s="1" t="s">
        <v>312</v>
      </c>
    </row>
    <row r="5" ht="13.5">
      <c r="B5" s="1" t="s">
        <v>208</v>
      </c>
    </row>
    <row r="7" spans="2:15" ht="17.25" customHeight="1">
      <c r="B7" s="1143" t="s">
        <v>375</v>
      </c>
      <c r="C7" s="1141" t="s">
        <v>210</v>
      </c>
      <c r="D7" s="233"/>
      <c r="E7" s="233" t="s">
        <v>211</v>
      </c>
      <c r="F7" s="402"/>
      <c r="G7" s="54"/>
      <c r="H7" s="233" t="s">
        <v>212</v>
      </c>
      <c r="I7" s="360"/>
      <c r="J7" s="349"/>
      <c r="K7" s="233" t="s">
        <v>214</v>
      </c>
      <c r="L7" s="408"/>
      <c r="M7" s="1089" t="s">
        <v>194</v>
      </c>
      <c r="N7" s="1139"/>
      <c r="O7" s="1090"/>
    </row>
    <row r="8" spans="2:15" ht="17.25" customHeight="1">
      <c r="B8" s="1081"/>
      <c r="C8" s="1142"/>
      <c r="D8" s="55"/>
      <c r="E8" s="358" t="s">
        <v>334</v>
      </c>
      <c r="F8" s="407"/>
      <c r="G8" s="55"/>
      <c r="H8" s="416" t="s">
        <v>213</v>
      </c>
      <c r="I8" s="415"/>
      <c r="J8" s="358"/>
      <c r="K8" s="416" t="s">
        <v>215</v>
      </c>
      <c r="L8" s="399"/>
      <c r="M8" s="1093"/>
      <c r="N8" s="1140"/>
      <c r="O8" s="1094"/>
    </row>
    <row r="9" spans="2:15" ht="17.25" customHeight="1">
      <c r="B9" s="91"/>
      <c r="C9" s="1080"/>
      <c r="D9" s="1150"/>
      <c r="E9" s="1151"/>
      <c r="F9" s="1152"/>
      <c r="G9" s="1150"/>
      <c r="H9" s="1151"/>
      <c r="I9" s="1152"/>
      <c r="J9" s="1144"/>
      <c r="K9" s="1145"/>
      <c r="L9" s="1146"/>
      <c r="M9" s="1131"/>
      <c r="N9" s="1132"/>
      <c r="O9" s="1133"/>
    </row>
    <row r="10" spans="2:15" ht="17.25" customHeight="1">
      <c r="B10" s="427"/>
      <c r="C10" s="1081"/>
      <c r="D10" s="1153"/>
      <c r="E10" s="1154"/>
      <c r="F10" s="1155"/>
      <c r="G10" s="1153"/>
      <c r="H10" s="1154"/>
      <c r="I10" s="1155"/>
      <c r="J10" s="1147"/>
      <c r="K10" s="1148"/>
      <c r="L10" s="1149"/>
      <c r="M10" s="1134"/>
      <c r="N10" s="1135"/>
      <c r="O10" s="1136"/>
    </row>
    <row r="11" spans="2:15" ht="17.25" customHeight="1">
      <c r="B11" s="91"/>
      <c r="C11" s="1080"/>
      <c r="D11" s="1150"/>
      <c r="E11" s="1151"/>
      <c r="F11" s="1152"/>
      <c r="G11" s="1150"/>
      <c r="H11" s="1151"/>
      <c r="I11" s="1152"/>
      <c r="J11" s="1144"/>
      <c r="K11" s="1145"/>
      <c r="L11" s="1146"/>
      <c r="M11" s="1131"/>
      <c r="N11" s="1132"/>
      <c r="O11" s="1133"/>
    </row>
    <row r="12" spans="2:15" ht="17.25" customHeight="1">
      <c r="B12" s="427"/>
      <c r="C12" s="1081"/>
      <c r="D12" s="1153"/>
      <c r="E12" s="1154"/>
      <c r="F12" s="1155"/>
      <c r="G12" s="1153"/>
      <c r="H12" s="1154"/>
      <c r="I12" s="1155"/>
      <c r="J12" s="1147"/>
      <c r="K12" s="1148"/>
      <c r="L12" s="1149"/>
      <c r="M12" s="1134"/>
      <c r="N12" s="1135"/>
      <c r="O12" s="1136"/>
    </row>
    <row r="13" spans="2:15" ht="17.25" customHeight="1">
      <c r="B13" s="91"/>
      <c r="C13" s="1080"/>
      <c r="D13" s="1150"/>
      <c r="E13" s="1151"/>
      <c r="F13" s="1152"/>
      <c r="G13" s="1150"/>
      <c r="H13" s="1151"/>
      <c r="I13" s="1152"/>
      <c r="J13" s="1144"/>
      <c r="K13" s="1145"/>
      <c r="L13" s="1146"/>
      <c r="M13" s="1131"/>
      <c r="N13" s="1132"/>
      <c r="O13" s="1133"/>
    </row>
    <row r="14" spans="2:15" ht="17.25" customHeight="1">
      <c r="B14" s="427"/>
      <c r="C14" s="1081"/>
      <c r="D14" s="1153"/>
      <c r="E14" s="1154"/>
      <c r="F14" s="1155"/>
      <c r="G14" s="1153"/>
      <c r="H14" s="1154"/>
      <c r="I14" s="1155"/>
      <c r="J14" s="1147"/>
      <c r="K14" s="1148"/>
      <c r="L14" s="1149"/>
      <c r="M14" s="1134"/>
      <c r="N14" s="1135"/>
      <c r="O14" s="1136"/>
    </row>
    <row r="15" spans="2:15" ht="17.25" customHeight="1">
      <c r="B15" s="1162"/>
      <c r="C15" s="1080"/>
      <c r="D15" s="1156"/>
      <c r="E15" s="1157"/>
      <c r="F15" s="1158"/>
      <c r="G15" s="1156"/>
      <c r="H15" s="1157"/>
      <c r="I15" s="1158"/>
      <c r="J15" s="1127"/>
      <c r="K15" s="1128"/>
      <c r="L15" s="1128"/>
      <c r="M15" s="1131"/>
      <c r="N15" s="1132"/>
      <c r="O15" s="1133"/>
    </row>
    <row r="16" spans="2:15" ht="17.25" customHeight="1">
      <c r="B16" s="1163"/>
      <c r="C16" s="1081"/>
      <c r="D16" s="1159"/>
      <c r="E16" s="1160"/>
      <c r="F16" s="1161"/>
      <c r="G16" s="1159"/>
      <c r="H16" s="1160"/>
      <c r="I16" s="1161"/>
      <c r="J16" s="1129"/>
      <c r="K16" s="1130"/>
      <c r="L16" s="1130"/>
      <c r="M16" s="1134"/>
      <c r="N16" s="1135"/>
      <c r="O16" s="1136"/>
    </row>
    <row r="17" spans="2:15" ht="17.25" customHeight="1">
      <c r="B17" s="1162"/>
      <c r="C17" s="1080"/>
      <c r="D17" s="1156"/>
      <c r="E17" s="1157"/>
      <c r="F17" s="1158"/>
      <c r="G17" s="1156"/>
      <c r="H17" s="1157"/>
      <c r="I17" s="1158"/>
      <c r="J17" s="1127"/>
      <c r="K17" s="1128"/>
      <c r="L17" s="1128"/>
      <c r="M17" s="1164"/>
      <c r="N17" s="1165"/>
      <c r="O17" s="1166"/>
    </row>
    <row r="18" spans="2:15" ht="17.25" customHeight="1">
      <c r="B18" s="1163"/>
      <c r="C18" s="1081"/>
      <c r="D18" s="1159"/>
      <c r="E18" s="1160"/>
      <c r="F18" s="1161"/>
      <c r="G18" s="1159"/>
      <c r="H18" s="1160"/>
      <c r="I18" s="1161"/>
      <c r="J18" s="1129"/>
      <c r="K18" s="1130"/>
      <c r="L18" s="1130"/>
      <c r="M18" s="1167"/>
      <c r="N18" s="1168"/>
      <c r="O18" s="1169"/>
    </row>
    <row r="19" spans="2:15" ht="17.25" customHeight="1">
      <c r="B19" s="1162"/>
      <c r="C19" s="1080"/>
      <c r="D19" s="1156"/>
      <c r="E19" s="1157"/>
      <c r="F19" s="1158"/>
      <c r="G19" s="1156"/>
      <c r="H19" s="1157"/>
      <c r="I19" s="1158"/>
      <c r="J19" s="1127"/>
      <c r="K19" s="1128"/>
      <c r="L19" s="1128"/>
      <c r="M19" s="1131"/>
      <c r="N19" s="1132"/>
      <c r="O19" s="1133"/>
    </row>
    <row r="20" spans="2:15" ht="17.25" customHeight="1">
      <c r="B20" s="1163"/>
      <c r="C20" s="1081"/>
      <c r="D20" s="1159"/>
      <c r="E20" s="1160"/>
      <c r="F20" s="1161"/>
      <c r="G20" s="1159"/>
      <c r="H20" s="1160"/>
      <c r="I20" s="1161"/>
      <c r="J20" s="1129"/>
      <c r="K20" s="1130"/>
      <c r="L20" s="1130"/>
      <c r="M20" s="1134"/>
      <c r="N20" s="1135"/>
      <c r="O20" s="1136"/>
    </row>
    <row r="21" spans="2:15" ht="17.25" customHeight="1">
      <c r="B21" s="1162"/>
      <c r="C21" s="1080"/>
      <c r="D21" s="1156"/>
      <c r="E21" s="1157"/>
      <c r="F21" s="1158"/>
      <c r="G21" s="1156"/>
      <c r="H21" s="1157"/>
      <c r="I21" s="1158"/>
      <c r="J21" s="1127"/>
      <c r="K21" s="1128"/>
      <c r="L21" s="1128"/>
      <c r="M21" s="1131"/>
      <c r="N21" s="1132"/>
      <c r="O21" s="1133"/>
    </row>
    <row r="22" spans="2:15" ht="17.25" customHeight="1">
      <c r="B22" s="1163"/>
      <c r="C22" s="1081"/>
      <c r="D22" s="1159"/>
      <c r="E22" s="1160"/>
      <c r="F22" s="1161"/>
      <c r="G22" s="1159"/>
      <c r="H22" s="1160"/>
      <c r="I22" s="1161"/>
      <c r="J22" s="1129"/>
      <c r="K22" s="1130"/>
      <c r="L22" s="1130"/>
      <c r="M22" s="1134"/>
      <c r="N22" s="1135"/>
      <c r="O22" s="1136"/>
    </row>
    <row r="23" spans="2:15" ht="17.25" customHeight="1">
      <c r="B23" s="1162"/>
      <c r="C23" s="1080"/>
      <c r="D23" s="1156"/>
      <c r="E23" s="1157"/>
      <c r="F23" s="1158"/>
      <c r="G23" s="1156"/>
      <c r="H23" s="1157"/>
      <c r="I23" s="1158"/>
      <c r="J23" s="1127"/>
      <c r="K23" s="1128"/>
      <c r="L23" s="1128"/>
      <c r="M23" s="1131"/>
      <c r="N23" s="1132"/>
      <c r="O23" s="1133"/>
    </row>
    <row r="24" spans="2:15" ht="17.25" customHeight="1">
      <c r="B24" s="1163"/>
      <c r="C24" s="1081"/>
      <c r="D24" s="1159"/>
      <c r="E24" s="1160"/>
      <c r="F24" s="1161"/>
      <c r="G24" s="1159"/>
      <c r="H24" s="1160"/>
      <c r="I24" s="1161"/>
      <c r="J24" s="1129"/>
      <c r="K24" s="1130"/>
      <c r="L24" s="1130"/>
      <c r="M24" s="1134"/>
      <c r="N24" s="1135"/>
      <c r="O24" s="1136"/>
    </row>
    <row r="27" ht="13.5">
      <c r="B27" s="1" t="s">
        <v>216</v>
      </c>
    </row>
    <row r="29" spans="2:15" ht="12" customHeight="1">
      <c r="B29" s="1080" t="s">
        <v>209</v>
      </c>
      <c r="C29" s="1080" t="s">
        <v>150</v>
      </c>
      <c r="D29" s="1089" t="s">
        <v>335</v>
      </c>
      <c r="E29" s="1090"/>
      <c r="F29" s="1089" t="s">
        <v>336</v>
      </c>
      <c r="G29" s="1090"/>
      <c r="H29" s="1089" t="s">
        <v>152</v>
      </c>
      <c r="I29" s="1090"/>
      <c r="J29" s="1089" t="s">
        <v>73</v>
      </c>
      <c r="K29" s="1090"/>
      <c r="L29" s="1137" t="s">
        <v>337</v>
      </c>
      <c r="M29" s="1138"/>
      <c r="N29" s="1089" t="s">
        <v>339</v>
      </c>
      <c r="O29" s="1090"/>
    </row>
    <row r="30" spans="2:15" ht="12" customHeight="1">
      <c r="B30" s="1081"/>
      <c r="C30" s="1081"/>
      <c r="D30" s="1093"/>
      <c r="E30" s="1094"/>
      <c r="F30" s="1093"/>
      <c r="G30" s="1094"/>
      <c r="H30" s="1093"/>
      <c r="I30" s="1094"/>
      <c r="J30" s="1093"/>
      <c r="K30" s="1094"/>
      <c r="L30" s="1087" t="s">
        <v>338</v>
      </c>
      <c r="M30" s="1088"/>
      <c r="N30" s="1093"/>
      <c r="O30" s="1094"/>
    </row>
    <row r="31" spans="2:15" ht="12" customHeight="1">
      <c r="B31" s="1080"/>
      <c r="C31" s="1080" t="s">
        <v>346</v>
      </c>
      <c r="D31" s="1089" t="s">
        <v>346</v>
      </c>
      <c r="E31" s="1090"/>
      <c r="F31" s="1089" t="s">
        <v>346</v>
      </c>
      <c r="G31" s="1090"/>
      <c r="H31" s="1089" t="s">
        <v>346</v>
      </c>
      <c r="I31" s="1090"/>
      <c r="J31" s="1089" t="s">
        <v>346</v>
      </c>
      <c r="K31" s="1090"/>
      <c r="L31" s="1089" t="s">
        <v>346</v>
      </c>
      <c r="M31" s="1090"/>
      <c r="N31" s="1089"/>
      <c r="O31" s="1090"/>
    </row>
    <row r="32" spans="2:15" ht="12" customHeight="1">
      <c r="B32" s="1079"/>
      <c r="C32" s="1079"/>
      <c r="D32" s="1091"/>
      <c r="E32" s="1092"/>
      <c r="F32" s="1091"/>
      <c r="G32" s="1092"/>
      <c r="H32" s="1091"/>
      <c r="I32" s="1092"/>
      <c r="J32" s="1091"/>
      <c r="K32" s="1092"/>
      <c r="L32" s="1091"/>
      <c r="M32" s="1092"/>
      <c r="N32" s="1091"/>
      <c r="O32" s="1092"/>
    </row>
    <row r="33" spans="2:15" ht="12" customHeight="1">
      <c r="B33" s="1081"/>
      <c r="C33" s="1081"/>
      <c r="D33" s="1093"/>
      <c r="E33" s="1094"/>
      <c r="F33" s="1093"/>
      <c r="G33" s="1094"/>
      <c r="H33" s="1093"/>
      <c r="I33" s="1094"/>
      <c r="J33" s="1093"/>
      <c r="K33" s="1094"/>
      <c r="L33" s="1093"/>
      <c r="M33" s="1094"/>
      <c r="N33" s="1093"/>
      <c r="O33" s="1094"/>
    </row>
  </sheetData>
  <sheetProtection/>
  <mergeCells count="68">
    <mergeCell ref="J11:L11"/>
    <mergeCell ref="J12:L12"/>
    <mergeCell ref="J13:L13"/>
    <mergeCell ref="J14:L14"/>
    <mergeCell ref="M13:O14"/>
    <mergeCell ref="D21:F22"/>
    <mergeCell ref="G21:I22"/>
    <mergeCell ref="M21:O22"/>
    <mergeCell ref="D17:F18"/>
    <mergeCell ref="G17:I18"/>
    <mergeCell ref="J17:L18"/>
    <mergeCell ref="J19:L20"/>
    <mergeCell ref="M17:O18"/>
    <mergeCell ref="J21:L22"/>
    <mergeCell ref="C13:C14"/>
    <mergeCell ref="B17:B18"/>
    <mergeCell ref="D13:F14"/>
    <mergeCell ref="G13:I14"/>
    <mergeCell ref="B23:B24"/>
    <mergeCell ref="B19:B20"/>
    <mergeCell ref="B15:B16"/>
    <mergeCell ref="C15:C16"/>
    <mergeCell ref="B21:B22"/>
    <mergeCell ref="C21:C22"/>
    <mergeCell ref="C17:C18"/>
    <mergeCell ref="D29:E30"/>
    <mergeCell ref="F29:G30"/>
    <mergeCell ref="H29:I30"/>
    <mergeCell ref="C11:C12"/>
    <mergeCell ref="C9:C10"/>
    <mergeCell ref="J15:L16"/>
    <mergeCell ref="D15:F16"/>
    <mergeCell ref="G15:I16"/>
    <mergeCell ref="C23:C24"/>
    <mergeCell ref="C19:C20"/>
    <mergeCell ref="B31:B33"/>
    <mergeCell ref="J31:K33"/>
    <mergeCell ref="L31:M33"/>
    <mergeCell ref="C31:C33"/>
    <mergeCell ref="D31:E33"/>
    <mergeCell ref="F31:G33"/>
    <mergeCell ref="H31:I33"/>
    <mergeCell ref="C29:C30"/>
    <mergeCell ref="B29:B30"/>
    <mergeCell ref="D9:F10"/>
    <mergeCell ref="G9:I10"/>
    <mergeCell ref="D11:F12"/>
    <mergeCell ref="D19:F20"/>
    <mergeCell ref="D23:F24"/>
    <mergeCell ref="G11:I12"/>
    <mergeCell ref="G19:I20"/>
    <mergeCell ref="G23:I24"/>
    <mergeCell ref="M7:O8"/>
    <mergeCell ref="C7:C8"/>
    <mergeCell ref="B7:B8"/>
    <mergeCell ref="M9:O10"/>
    <mergeCell ref="J9:L9"/>
    <mergeCell ref="J10:L10"/>
    <mergeCell ref="J23:L24"/>
    <mergeCell ref="N31:O33"/>
    <mergeCell ref="M11:O12"/>
    <mergeCell ref="M19:O20"/>
    <mergeCell ref="M23:O24"/>
    <mergeCell ref="J29:K30"/>
    <mergeCell ref="L29:M29"/>
    <mergeCell ref="N29:O30"/>
    <mergeCell ref="L30:M30"/>
    <mergeCell ref="M15:O16"/>
  </mergeCells>
  <printOptions horizontalCentered="1"/>
  <pageMargins left="0.5905511811023623" right="0.3937007874015748" top="0.5905511811023623" bottom="0.5905511811023623"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FF00"/>
  </sheetPr>
  <dimension ref="B2:P17"/>
  <sheetViews>
    <sheetView zoomScale="110" zoomScaleNormal="110" zoomScalePageLayoutView="0" workbookViewId="0" topLeftCell="B1">
      <selection activeCell="B16" sqref="B16"/>
    </sheetView>
  </sheetViews>
  <sheetFormatPr defaultColWidth="9.00390625" defaultRowHeight="13.5"/>
  <cols>
    <col min="1" max="1" width="0.875" style="1" hidden="1" customWidth="1"/>
    <col min="2" max="2" width="15.125" style="1" customWidth="1"/>
    <col min="3" max="3" width="11.25390625" style="1" customWidth="1"/>
    <col min="4" max="4" width="11.375" style="1" customWidth="1"/>
    <col min="5" max="5" width="9.25390625" style="1" customWidth="1"/>
    <col min="6" max="6" width="14.875" style="1" customWidth="1"/>
    <col min="7" max="7" width="7.75390625" style="1" customWidth="1"/>
    <col min="8" max="8" width="10.125" style="1" customWidth="1"/>
    <col min="9" max="9" width="10.25390625" style="1" customWidth="1"/>
    <col min="10" max="10" width="15.00390625" style="1" customWidth="1"/>
    <col min="11" max="11" width="5.375" style="1" customWidth="1"/>
    <col min="12" max="12" width="14.75390625" style="1" customWidth="1"/>
    <col min="13" max="15" width="5.875" style="1" customWidth="1"/>
    <col min="16" max="16" width="7.625" style="1" customWidth="1"/>
    <col min="17" max="16384" width="9.00390625" style="1" customWidth="1"/>
  </cols>
  <sheetData>
    <row r="2" ht="13.5">
      <c r="B2" s="1" t="s">
        <v>313</v>
      </c>
    </row>
    <row r="5" ht="13.5">
      <c r="B5" s="1" t="s">
        <v>314</v>
      </c>
    </row>
    <row r="7" spans="2:16" ht="30" customHeight="1">
      <c r="B7" s="1141" t="s">
        <v>37</v>
      </c>
      <c r="C7" s="1141" t="s">
        <v>315</v>
      </c>
      <c r="D7" s="961" t="s">
        <v>329</v>
      </c>
      <c r="E7" s="1141" t="s">
        <v>150</v>
      </c>
      <c r="F7" s="1141" t="s">
        <v>316</v>
      </c>
      <c r="G7" s="1141" t="s">
        <v>72</v>
      </c>
      <c r="H7" s="1141" t="s">
        <v>317</v>
      </c>
      <c r="I7" s="1141" t="s">
        <v>318</v>
      </c>
      <c r="J7" s="1170" t="s">
        <v>319</v>
      </c>
      <c r="K7" s="1172" t="s">
        <v>320</v>
      </c>
      <c r="L7" s="1172"/>
      <c r="M7" s="1172" t="s">
        <v>321</v>
      </c>
      <c r="N7" s="1172"/>
      <c r="O7" s="1172"/>
      <c r="P7" s="1141" t="s">
        <v>306</v>
      </c>
    </row>
    <row r="8" spans="2:16" ht="20.25" customHeight="1">
      <c r="B8" s="1171"/>
      <c r="C8" s="1171"/>
      <c r="D8" s="962"/>
      <c r="E8" s="1171"/>
      <c r="F8" s="1171"/>
      <c r="G8" s="1171"/>
      <c r="H8" s="1171"/>
      <c r="I8" s="1171"/>
      <c r="J8" s="1173"/>
      <c r="K8" s="428" t="s">
        <v>322</v>
      </c>
      <c r="L8" s="501" t="s">
        <v>376</v>
      </c>
      <c r="M8" s="428" t="s">
        <v>324</v>
      </c>
      <c r="N8" s="428" t="s">
        <v>324</v>
      </c>
      <c r="O8" s="428" t="s">
        <v>327</v>
      </c>
      <c r="P8" s="1171"/>
    </row>
    <row r="9" spans="2:16" ht="20.25" customHeight="1">
      <c r="B9" s="1171"/>
      <c r="C9" s="1171"/>
      <c r="D9" s="962"/>
      <c r="E9" s="1171"/>
      <c r="F9" s="1171"/>
      <c r="G9" s="1171"/>
      <c r="H9" s="1171"/>
      <c r="I9" s="1171"/>
      <c r="J9" s="1173"/>
      <c r="K9" s="502" t="s">
        <v>323</v>
      </c>
      <c r="L9" s="511" t="s">
        <v>5</v>
      </c>
      <c r="M9" s="502" t="s">
        <v>326</v>
      </c>
      <c r="N9" s="502" t="s">
        <v>325</v>
      </c>
      <c r="O9" s="502" t="s">
        <v>328</v>
      </c>
      <c r="P9" s="1171"/>
    </row>
    <row r="10" spans="2:16" ht="19.5" customHeight="1">
      <c r="B10" s="1170"/>
      <c r="C10" s="1141"/>
      <c r="D10" s="1141"/>
      <c r="E10" s="503"/>
      <c r="F10" s="82"/>
      <c r="G10" s="504"/>
      <c r="H10" s="365" t="s">
        <v>330</v>
      </c>
      <c r="I10" s="365" t="s">
        <v>330</v>
      </c>
      <c r="J10" s="505"/>
      <c r="K10" s="505"/>
      <c r="L10" s="505"/>
      <c r="M10" s="505"/>
      <c r="N10" s="505"/>
      <c r="O10" s="365" t="s">
        <v>330</v>
      </c>
      <c r="P10" s="505"/>
    </row>
    <row r="11" spans="2:16" ht="19.5" customHeight="1">
      <c r="B11" s="1171"/>
      <c r="C11" s="1171"/>
      <c r="D11" s="1171"/>
      <c r="E11" s="71"/>
      <c r="F11" s="71"/>
      <c r="G11" s="506"/>
      <c r="H11" s="507"/>
      <c r="I11" s="507"/>
      <c r="J11" s="515"/>
      <c r="K11" s="517"/>
      <c r="L11" s="514"/>
      <c r="M11" s="508"/>
      <c r="N11" s="508"/>
      <c r="O11" s="513"/>
      <c r="P11" s="516"/>
    </row>
    <row r="12" spans="2:16" ht="19.5" customHeight="1">
      <c r="B12" s="1171"/>
      <c r="C12" s="1171"/>
      <c r="D12" s="1171"/>
      <c r="E12" s="71"/>
      <c r="F12" s="71"/>
      <c r="G12" s="506"/>
      <c r="H12" s="507"/>
      <c r="I12" s="507"/>
      <c r="J12" s="515"/>
      <c r="K12" s="517"/>
      <c r="L12" s="515"/>
      <c r="M12" s="508"/>
      <c r="N12" s="508"/>
      <c r="O12" s="513"/>
      <c r="P12" s="516"/>
    </row>
    <row r="13" spans="2:16" ht="19.5" customHeight="1">
      <c r="B13" s="1171"/>
      <c r="C13" s="1171"/>
      <c r="D13" s="1171"/>
      <c r="E13" s="71"/>
      <c r="F13" s="71"/>
      <c r="G13" s="506"/>
      <c r="H13" s="507"/>
      <c r="I13" s="507"/>
      <c r="J13" s="512"/>
      <c r="K13" s="517"/>
      <c r="L13" s="512"/>
      <c r="M13" s="508"/>
      <c r="N13" s="508"/>
      <c r="O13" s="513"/>
      <c r="P13" s="516"/>
    </row>
    <row r="14" spans="2:16" ht="24" customHeight="1">
      <c r="B14" s="1142"/>
      <c r="C14" s="1142"/>
      <c r="D14" s="1142"/>
      <c r="E14" s="84"/>
      <c r="F14" s="84"/>
      <c r="G14" s="509"/>
      <c r="H14" s="510"/>
      <c r="I14" s="510"/>
      <c r="J14" s="510"/>
      <c r="K14" s="510"/>
      <c r="L14" s="510"/>
      <c r="M14" s="510"/>
      <c r="N14" s="510"/>
      <c r="O14" s="510"/>
      <c r="P14" s="510"/>
    </row>
    <row r="15" spans="2:12" ht="16.5" customHeight="1">
      <c r="B15" s="401" t="s">
        <v>331</v>
      </c>
      <c r="C15" s="436" t="s">
        <v>377</v>
      </c>
      <c r="D15" s="436"/>
      <c r="E15" s="436"/>
      <c r="F15" s="436"/>
      <c r="G15" s="436"/>
      <c r="K15" s="948"/>
      <c r="L15" s="948"/>
    </row>
    <row r="16" spans="2:12" ht="15.75" customHeight="1">
      <c r="B16" s="400"/>
      <c r="C16" s="953" t="s">
        <v>332</v>
      </c>
      <c r="D16" s="953"/>
      <c r="E16" s="953"/>
      <c r="F16" s="953"/>
      <c r="G16" s="953"/>
      <c r="K16" s="948"/>
      <c r="L16" s="948"/>
    </row>
    <row r="17" spans="2:12" ht="15.75" customHeight="1">
      <c r="B17" s="257"/>
      <c r="C17" s="949"/>
      <c r="D17" s="949"/>
      <c r="E17" s="950"/>
      <c r="F17" s="951"/>
      <c r="G17" s="952"/>
      <c r="H17" s="948"/>
      <c r="I17" s="948"/>
      <c r="J17" s="948"/>
      <c r="K17" s="948"/>
      <c r="L17" s="948"/>
    </row>
  </sheetData>
  <sheetProtection/>
  <mergeCells count="15">
    <mergeCell ref="F7:F9"/>
    <mergeCell ref="G7:G9"/>
    <mergeCell ref="H7:H9"/>
    <mergeCell ref="I7:I9"/>
    <mergeCell ref="J7:J9"/>
    <mergeCell ref="B10:B14"/>
    <mergeCell ref="D10:D14"/>
    <mergeCell ref="M7:O7"/>
    <mergeCell ref="C10:C14"/>
    <mergeCell ref="P7:P9"/>
    <mergeCell ref="K7:L7"/>
    <mergeCell ref="B7:B9"/>
    <mergeCell ref="C7:C9"/>
    <mergeCell ref="D7:D9"/>
    <mergeCell ref="E7:E9"/>
  </mergeCells>
  <printOptions horizontalCentered="1"/>
  <pageMargins left="0.5905511811023623" right="0.29" top="0.5905511811023623" bottom="0.5905511811023623" header="0.31496062992125984" footer="0.31496062992125984"/>
  <pageSetup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tabColor rgb="FFFFFF00"/>
  </sheetPr>
  <dimension ref="B1:Q63"/>
  <sheetViews>
    <sheetView zoomScale="80" zoomScaleNormal="80" zoomScalePageLayoutView="0" workbookViewId="0" topLeftCell="A1">
      <selection activeCell="C24" sqref="C24"/>
    </sheetView>
  </sheetViews>
  <sheetFormatPr defaultColWidth="9.00390625" defaultRowHeight="13.5"/>
  <cols>
    <col min="1" max="1" width="0.6171875" style="520" customWidth="1"/>
    <col min="2" max="2" width="8.875" style="520" customWidth="1"/>
    <col min="3" max="3" width="9.875" style="520" customWidth="1"/>
    <col min="4" max="5" width="8.75390625" style="520" customWidth="1"/>
    <col min="6" max="6" width="10.875" style="520" customWidth="1"/>
    <col min="7" max="7" width="8.875" style="520" customWidth="1"/>
    <col min="8" max="8" width="10.875" style="520" customWidth="1"/>
    <col min="9" max="9" width="9.625" style="520" customWidth="1"/>
    <col min="10" max="10" width="17.875" style="520" customWidth="1"/>
    <col min="11" max="11" width="9.625" style="520" customWidth="1"/>
    <col min="12" max="12" width="9.50390625" style="520" customWidth="1"/>
    <col min="13" max="13" width="14.875" style="520" customWidth="1"/>
    <col min="14" max="14" width="14.50390625" style="520" customWidth="1"/>
    <col min="15" max="16384" width="9.00390625" style="520" customWidth="1"/>
  </cols>
  <sheetData>
    <row r="1" spans="2:4" ht="21.75" customHeight="1">
      <c r="B1" s="518" t="s">
        <v>378</v>
      </c>
      <c r="C1" s="519"/>
      <c r="D1" s="519"/>
    </row>
    <row r="2" spans="2:7" ht="18.75">
      <c r="B2" s="521" t="s">
        <v>351</v>
      </c>
      <c r="C2" s="519"/>
      <c r="D2" s="519"/>
      <c r="G2" s="522"/>
    </row>
    <row r="3" spans="2:17" ht="20.25" customHeight="1">
      <c r="B3" s="1178" t="s">
        <v>379</v>
      </c>
      <c r="C3" s="1178"/>
      <c r="D3" s="1178"/>
      <c r="E3" s="1178"/>
      <c r="F3" s="1178"/>
      <c r="G3" s="1178"/>
      <c r="H3" s="1178"/>
      <c r="I3" s="1178"/>
      <c r="J3" s="1178"/>
      <c r="K3" s="1178"/>
      <c r="L3" s="1178"/>
      <c r="M3" s="1178"/>
      <c r="N3" s="1178"/>
      <c r="O3" s="523"/>
      <c r="P3" s="523"/>
      <c r="Q3" s="523"/>
    </row>
    <row r="4" spans="3:12" ht="25.5" customHeight="1">
      <c r="C4" s="1179" t="s">
        <v>1</v>
      </c>
      <c r="D4" s="1179"/>
      <c r="E4" s="1180"/>
      <c r="F4" s="1180"/>
      <c r="G4" s="1180"/>
      <c r="H4" s="1179" t="s">
        <v>380</v>
      </c>
      <c r="I4" s="1179"/>
      <c r="J4" s="1181"/>
      <c r="K4" s="1182"/>
      <c r="L4" s="1183"/>
    </row>
    <row r="5" ht="14.25" thickBot="1">
      <c r="N5" s="524"/>
    </row>
    <row r="6" spans="2:14" ht="21" customHeight="1">
      <c r="B6" s="1184" t="s">
        <v>2</v>
      </c>
      <c r="C6" s="1186" t="s">
        <v>381</v>
      </c>
      <c r="D6" s="1186" t="s">
        <v>382</v>
      </c>
      <c r="E6" s="1188" t="s">
        <v>384</v>
      </c>
      <c r="F6" s="1189"/>
      <c r="G6" s="1188" t="s">
        <v>385</v>
      </c>
      <c r="H6" s="1189"/>
      <c r="I6" s="525" t="s">
        <v>386</v>
      </c>
      <c r="J6" s="1174" t="s">
        <v>387</v>
      </c>
      <c r="K6" s="525" t="s">
        <v>388</v>
      </c>
      <c r="L6" s="525" t="s">
        <v>389</v>
      </c>
      <c r="M6" s="525" t="s">
        <v>390</v>
      </c>
      <c r="N6" s="1176" t="s">
        <v>391</v>
      </c>
    </row>
    <row r="7" spans="2:14" ht="18" customHeight="1">
      <c r="B7" s="1185"/>
      <c r="C7" s="1187"/>
      <c r="D7" s="1187"/>
      <c r="E7" s="526" t="s">
        <v>392</v>
      </c>
      <c r="F7" s="526" t="s">
        <v>393</v>
      </c>
      <c r="G7" s="527" t="s">
        <v>392</v>
      </c>
      <c r="H7" s="528" t="s">
        <v>393</v>
      </c>
      <c r="I7" s="529" t="s">
        <v>394</v>
      </c>
      <c r="J7" s="1175"/>
      <c r="K7" s="529" t="s">
        <v>394</v>
      </c>
      <c r="L7" s="529" t="s">
        <v>394</v>
      </c>
      <c r="M7" s="529" t="s">
        <v>395</v>
      </c>
      <c r="N7" s="1177"/>
    </row>
    <row r="8" spans="2:14" ht="13.5" customHeight="1">
      <c r="B8" s="530"/>
      <c r="C8" s="531"/>
      <c r="D8" s="532"/>
      <c r="E8" s="533"/>
      <c r="F8" s="533"/>
      <c r="G8" s="533"/>
      <c r="H8" s="533"/>
      <c r="I8" s="531"/>
      <c r="J8" s="531"/>
      <c r="K8" s="531"/>
      <c r="L8" s="531"/>
      <c r="M8" s="534"/>
      <c r="N8" s="535"/>
    </row>
    <row r="9" spans="2:14" ht="12.75" customHeight="1">
      <c r="B9" s="536" t="s">
        <v>396</v>
      </c>
      <c r="C9" s="537" t="s">
        <v>353</v>
      </c>
      <c r="D9" s="538"/>
      <c r="E9" s="539"/>
      <c r="F9" s="539">
        <f>SUM(F11,F23)</f>
        <v>0</v>
      </c>
      <c r="G9" s="539"/>
      <c r="H9" s="539">
        <f>SUM(H11,H23)</f>
        <v>0</v>
      </c>
      <c r="I9" s="537"/>
      <c r="J9" s="537"/>
      <c r="K9" s="537"/>
      <c r="L9" s="537"/>
      <c r="M9" s="540"/>
      <c r="N9" s="541"/>
    </row>
    <row r="10" spans="2:14" ht="13.5" customHeight="1">
      <c r="B10" s="530"/>
      <c r="C10" s="531"/>
      <c r="D10" s="532"/>
      <c r="E10" s="533"/>
      <c r="F10" s="533"/>
      <c r="G10" s="533"/>
      <c r="H10" s="533"/>
      <c r="I10" s="531"/>
      <c r="J10" s="531"/>
      <c r="K10" s="531"/>
      <c r="L10" s="531"/>
      <c r="M10" s="542"/>
      <c r="N10" s="535"/>
    </row>
    <row r="11" spans="2:14" ht="13.5" customHeight="1">
      <c r="B11" s="543"/>
      <c r="C11" s="544" t="s">
        <v>347</v>
      </c>
      <c r="D11" s="545"/>
      <c r="E11" s="546"/>
      <c r="F11" s="546">
        <f>SUM(F13:F17)</f>
        <v>0</v>
      </c>
      <c r="G11" s="546"/>
      <c r="H11" s="546">
        <f>SUM(H13,H15)</f>
        <v>0</v>
      </c>
      <c r="I11" s="547"/>
      <c r="J11" s="537"/>
      <c r="K11" s="547"/>
      <c r="L11" s="547"/>
      <c r="M11" s="540"/>
      <c r="N11" s="541"/>
    </row>
    <row r="12" spans="2:14" ht="13.5" customHeight="1">
      <c r="B12" s="548"/>
      <c r="C12" s="549"/>
      <c r="D12" s="550"/>
      <c r="E12" s="533"/>
      <c r="F12" s="533"/>
      <c r="G12" s="533"/>
      <c r="H12" s="533"/>
      <c r="I12" s="551"/>
      <c r="J12" s="552"/>
      <c r="K12" s="553"/>
      <c r="L12" s="553"/>
      <c r="M12" s="554"/>
      <c r="N12" s="535"/>
    </row>
    <row r="13" spans="2:14" ht="13.5" customHeight="1">
      <c r="B13" s="548"/>
      <c r="C13" s="555"/>
      <c r="D13" s="556"/>
      <c r="E13" s="557"/>
      <c r="F13" s="558"/>
      <c r="G13" s="557"/>
      <c r="H13" s="558"/>
      <c r="I13" s="559"/>
      <c r="J13" s="560"/>
      <c r="K13" s="561"/>
      <c r="L13" s="562"/>
      <c r="M13" s="563"/>
      <c r="N13" s="564"/>
    </row>
    <row r="14" spans="2:14" ht="13.5" customHeight="1">
      <c r="B14" s="565"/>
      <c r="C14" s="544"/>
      <c r="D14" s="566"/>
      <c r="E14" s="567"/>
      <c r="F14" s="567"/>
      <c r="G14" s="567"/>
      <c r="H14" s="567"/>
      <c r="I14" s="551"/>
      <c r="J14" s="568"/>
      <c r="K14" s="569"/>
      <c r="L14" s="569"/>
      <c r="M14" s="554"/>
      <c r="N14" s="570"/>
    </row>
    <row r="15" spans="2:14" ht="13.5" customHeight="1">
      <c r="B15" s="571"/>
      <c r="C15" s="555"/>
      <c r="D15" s="572"/>
      <c r="E15" s="557"/>
      <c r="F15" s="558"/>
      <c r="G15" s="557"/>
      <c r="H15" s="558"/>
      <c r="I15" s="573"/>
      <c r="J15" s="560"/>
      <c r="K15" s="574"/>
      <c r="L15" s="575"/>
      <c r="M15" s="563"/>
      <c r="N15" s="576"/>
    </row>
    <row r="16" spans="2:14" ht="13.5" customHeight="1">
      <c r="B16" s="565"/>
      <c r="C16" s="549"/>
      <c r="D16" s="566"/>
      <c r="E16" s="577"/>
      <c r="F16" s="567"/>
      <c r="G16" s="578"/>
      <c r="H16" s="567"/>
      <c r="I16" s="579"/>
      <c r="J16" s="580"/>
      <c r="K16" s="581"/>
      <c r="L16" s="550"/>
      <c r="M16" s="554"/>
      <c r="N16" s="570"/>
    </row>
    <row r="17" spans="2:14" ht="13.5" customHeight="1">
      <c r="B17" s="582"/>
      <c r="C17" s="544"/>
      <c r="D17" s="583"/>
      <c r="E17" s="584"/>
      <c r="F17" s="585"/>
      <c r="G17" s="584"/>
      <c r="H17" s="586"/>
      <c r="I17" s="573"/>
      <c r="J17" s="560"/>
      <c r="K17" s="573"/>
      <c r="L17" s="573"/>
      <c r="M17" s="563"/>
      <c r="N17" s="576"/>
    </row>
    <row r="18" spans="2:14" ht="13.5" customHeight="1">
      <c r="B18" s="565"/>
      <c r="C18" s="549"/>
      <c r="D18" s="587"/>
      <c r="E18" s="578"/>
      <c r="F18" s="588"/>
      <c r="G18" s="578"/>
      <c r="H18" s="567"/>
      <c r="I18" s="589"/>
      <c r="J18" s="590"/>
      <c r="K18" s="591"/>
      <c r="L18" s="579"/>
      <c r="M18" s="592"/>
      <c r="N18" s="535"/>
    </row>
    <row r="19" spans="2:14" ht="13.5" customHeight="1">
      <c r="B19" s="571"/>
      <c r="C19" s="555"/>
      <c r="D19" s="593"/>
      <c r="E19" s="557"/>
      <c r="F19" s="594"/>
      <c r="G19" s="557"/>
      <c r="H19" s="558"/>
      <c r="I19" s="595"/>
      <c r="J19" s="596"/>
      <c r="K19" s="574"/>
      <c r="L19" s="575"/>
      <c r="M19" s="597"/>
      <c r="N19" s="598"/>
    </row>
    <row r="20" spans="2:14" ht="13.5" customHeight="1">
      <c r="B20" s="548"/>
      <c r="C20" s="547"/>
      <c r="D20" s="599"/>
      <c r="E20" s="600"/>
      <c r="F20" s="601"/>
      <c r="G20" s="602"/>
      <c r="H20" s="600"/>
      <c r="I20" s="569"/>
      <c r="J20" s="603"/>
      <c r="K20" s="604"/>
      <c r="L20" s="605"/>
      <c r="M20" s="606"/>
      <c r="N20" s="541"/>
    </row>
    <row r="21" spans="2:14" ht="13.5">
      <c r="B21" s="571"/>
      <c r="C21" s="555"/>
      <c r="D21" s="593"/>
      <c r="E21" s="557"/>
      <c r="F21" s="594"/>
      <c r="G21" s="557"/>
      <c r="H21" s="558"/>
      <c r="I21" s="569"/>
      <c r="J21" s="596"/>
      <c r="K21" s="607"/>
      <c r="L21" s="607"/>
      <c r="M21" s="597"/>
      <c r="N21" s="598"/>
    </row>
    <row r="22" spans="2:14" ht="13.5">
      <c r="B22" s="530"/>
      <c r="C22" s="531" t="s">
        <v>487</v>
      </c>
      <c r="D22" s="566"/>
      <c r="E22" s="578"/>
      <c r="F22" s="608"/>
      <c r="G22" s="609"/>
      <c r="H22" s="608"/>
      <c r="I22" s="579"/>
      <c r="J22" s="580"/>
      <c r="K22" s="581"/>
      <c r="L22" s="550"/>
      <c r="M22" s="610"/>
      <c r="N22" s="535"/>
    </row>
    <row r="23" spans="2:14" ht="13.5">
      <c r="B23" s="571"/>
      <c r="C23" s="611" t="s">
        <v>488</v>
      </c>
      <c r="D23" s="612"/>
      <c r="E23" s="557"/>
      <c r="F23" s="558">
        <f>SUM(F25:F33)</f>
        <v>0</v>
      </c>
      <c r="G23" s="557"/>
      <c r="H23" s="558">
        <f>SUM(H25,H31,H33)</f>
        <v>0</v>
      </c>
      <c r="I23" s="575"/>
      <c r="J23" s="596"/>
      <c r="K23" s="574"/>
      <c r="L23" s="574"/>
      <c r="M23" s="597"/>
      <c r="N23" s="613"/>
    </row>
    <row r="24" spans="2:14" ht="13.5">
      <c r="B24" s="548"/>
      <c r="C24" s="547"/>
      <c r="D24" s="599"/>
      <c r="E24" s="600"/>
      <c r="F24" s="600"/>
      <c r="G24" s="600"/>
      <c r="H24" s="600"/>
      <c r="I24" s="569"/>
      <c r="J24" s="568"/>
      <c r="K24" s="614"/>
      <c r="L24" s="614"/>
      <c r="M24" s="615"/>
      <c r="N24" s="616"/>
    </row>
    <row r="25" spans="2:14" ht="13.5">
      <c r="B25" s="571"/>
      <c r="C25" s="555"/>
      <c r="D25" s="593"/>
      <c r="E25" s="557"/>
      <c r="F25" s="558"/>
      <c r="G25" s="557"/>
      <c r="H25" s="558"/>
      <c r="I25" s="575"/>
      <c r="J25" s="560"/>
      <c r="K25" s="617"/>
      <c r="L25" s="617"/>
      <c r="M25" s="563"/>
      <c r="N25" s="618"/>
    </row>
    <row r="26" spans="2:14" ht="13.5">
      <c r="B26" s="565"/>
      <c r="C26" s="549"/>
      <c r="D26" s="566"/>
      <c r="E26" s="567"/>
      <c r="F26" s="567"/>
      <c r="G26" s="567"/>
      <c r="H26" s="567"/>
      <c r="I26" s="569"/>
      <c r="J26" s="568"/>
      <c r="K26" s="614"/>
      <c r="L26" s="614"/>
      <c r="M26" s="615"/>
      <c r="N26" s="541"/>
    </row>
    <row r="27" spans="2:14" ht="13.5" customHeight="1">
      <c r="B27" s="571"/>
      <c r="C27" s="555"/>
      <c r="D27" s="593"/>
      <c r="E27" s="557"/>
      <c r="F27" s="558"/>
      <c r="G27" s="557"/>
      <c r="H27" s="558"/>
      <c r="I27" s="569"/>
      <c r="J27" s="560"/>
      <c r="K27" s="617"/>
      <c r="L27" s="617"/>
      <c r="M27" s="563"/>
      <c r="N27" s="619"/>
    </row>
    <row r="28" spans="2:14" ht="13.5" customHeight="1">
      <c r="B28" s="582"/>
      <c r="C28" s="544"/>
      <c r="D28" s="583"/>
      <c r="E28" s="584"/>
      <c r="F28" s="620"/>
      <c r="G28" s="567"/>
      <c r="H28" s="567"/>
      <c r="I28" s="551"/>
      <c r="J28" s="621"/>
      <c r="K28" s="579"/>
      <c r="L28" s="622"/>
      <c r="M28" s="623"/>
      <c r="N28" s="535"/>
    </row>
    <row r="29" spans="2:14" ht="13.5" customHeight="1">
      <c r="B29" s="582"/>
      <c r="C29" s="544"/>
      <c r="D29" s="583"/>
      <c r="E29" s="584"/>
      <c r="F29" s="558"/>
      <c r="G29" s="557"/>
      <c r="H29" s="558"/>
      <c r="I29" s="559"/>
      <c r="J29" s="624"/>
      <c r="K29" s="575"/>
      <c r="L29" s="625"/>
      <c r="M29" s="563"/>
      <c r="N29" s="626"/>
    </row>
    <row r="30" spans="2:14" ht="13.5" customHeight="1">
      <c r="B30" s="565"/>
      <c r="C30" s="549"/>
      <c r="D30" s="566"/>
      <c r="E30" s="567"/>
      <c r="F30" s="620"/>
      <c r="G30" s="567"/>
      <c r="H30" s="567"/>
      <c r="I30" s="627"/>
      <c r="J30" s="628"/>
      <c r="K30" s="547"/>
      <c r="L30" s="629"/>
      <c r="M30" s="615"/>
      <c r="N30" s="564"/>
    </row>
    <row r="31" spans="2:14" ht="13.5" customHeight="1">
      <c r="B31" s="571"/>
      <c r="C31" s="555"/>
      <c r="D31" s="612"/>
      <c r="E31" s="557"/>
      <c r="F31" s="558"/>
      <c r="G31" s="557"/>
      <c r="H31" s="558"/>
      <c r="I31" s="559"/>
      <c r="J31" s="624"/>
      <c r="K31" s="575"/>
      <c r="L31" s="575"/>
      <c r="M31" s="563"/>
      <c r="N31" s="564"/>
    </row>
    <row r="32" spans="2:14" ht="13.5" customHeight="1">
      <c r="B32" s="582"/>
      <c r="C32" s="630"/>
      <c r="D32" s="599"/>
      <c r="E32" s="567"/>
      <c r="F32" s="567"/>
      <c r="G32" s="567"/>
      <c r="H32" s="620"/>
      <c r="I32" s="631"/>
      <c r="J32" s="628"/>
      <c r="K32" s="531"/>
      <c r="L32" s="632"/>
      <c r="M32" s="554"/>
      <c r="N32" s="570"/>
    </row>
    <row r="33" spans="2:14" ht="13.5" customHeight="1">
      <c r="B33" s="633"/>
      <c r="C33" s="634"/>
      <c r="D33" s="593"/>
      <c r="E33" s="557"/>
      <c r="F33" s="558"/>
      <c r="G33" s="557"/>
      <c r="H33" s="558"/>
      <c r="I33" s="559"/>
      <c r="J33" s="624"/>
      <c r="K33" s="575"/>
      <c r="L33" s="575"/>
      <c r="M33" s="563"/>
      <c r="N33" s="576"/>
    </row>
    <row r="34" spans="2:14" ht="13.5" customHeight="1">
      <c r="B34" s="548"/>
      <c r="C34" s="635"/>
      <c r="D34" s="545"/>
      <c r="E34" s="533"/>
      <c r="F34" s="533"/>
      <c r="G34" s="567"/>
      <c r="H34" s="567"/>
      <c r="I34" s="551"/>
      <c r="J34" s="628"/>
      <c r="K34" s="531"/>
      <c r="L34" s="632"/>
      <c r="M34" s="554"/>
      <c r="N34" s="570"/>
    </row>
    <row r="35" spans="2:14" ht="13.5" customHeight="1">
      <c r="B35" s="571"/>
      <c r="C35" s="555"/>
      <c r="D35" s="636"/>
      <c r="E35" s="637"/>
      <c r="F35" s="539"/>
      <c r="G35" s="557"/>
      <c r="H35" s="558"/>
      <c r="I35" s="573"/>
      <c r="J35" s="560"/>
      <c r="K35" s="575"/>
      <c r="L35" s="575"/>
      <c r="M35" s="563"/>
      <c r="N35" s="576"/>
    </row>
    <row r="36" spans="2:14" ht="13.5" customHeight="1">
      <c r="B36" s="565"/>
      <c r="C36" s="549"/>
      <c r="D36" s="532"/>
      <c r="E36" s="533"/>
      <c r="F36" s="533"/>
      <c r="G36" s="638"/>
      <c r="H36" s="546"/>
      <c r="I36" s="569"/>
      <c r="J36" s="568"/>
      <c r="K36" s="614"/>
      <c r="L36" s="614"/>
      <c r="M36" s="615"/>
      <c r="N36" s="616"/>
    </row>
    <row r="37" spans="2:14" ht="13.5" customHeight="1">
      <c r="B37" s="571"/>
      <c r="C37" s="555"/>
      <c r="D37" s="538"/>
      <c r="E37" s="637"/>
      <c r="F37" s="539"/>
      <c r="G37" s="638"/>
      <c r="H37" s="546"/>
      <c r="I37" s="569"/>
      <c r="J37" s="560"/>
      <c r="K37" s="617"/>
      <c r="L37" s="617"/>
      <c r="M37" s="563"/>
      <c r="N37" s="576"/>
    </row>
    <row r="38" spans="2:14" ht="13.5">
      <c r="B38" s="582"/>
      <c r="C38" s="544"/>
      <c r="D38" s="545"/>
      <c r="E38" s="547"/>
      <c r="F38" s="547"/>
      <c r="G38" s="567"/>
      <c r="H38" s="567"/>
      <c r="I38" s="551"/>
      <c r="J38" s="551"/>
      <c r="K38" s="531"/>
      <c r="L38" s="632"/>
      <c r="M38" s="554"/>
      <c r="N38" s="616"/>
    </row>
    <row r="39" spans="2:14" ht="13.5">
      <c r="B39" s="571"/>
      <c r="C39" s="555"/>
      <c r="D39" s="538"/>
      <c r="E39" s="637"/>
      <c r="F39" s="539"/>
      <c r="G39" s="557"/>
      <c r="H39" s="558"/>
      <c r="I39" s="573"/>
      <c r="J39" s="624"/>
      <c r="K39" s="575"/>
      <c r="L39" s="575"/>
      <c r="M39" s="563"/>
      <c r="N39" s="576"/>
    </row>
    <row r="40" spans="2:14" ht="13.5">
      <c r="B40" s="582"/>
      <c r="C40" s="544"/>
      <c r="D40" s="545"/>
      <c r="E40" s="547"/>
      <c r="F40" s="547"/>
      <c r="G40" s="567"/>
      <c r="H40" s="639"/>
      <c r="I40" s="551"/>
      <c r="J40" s="551"/>
      <c r="K40" s="531"/>
      <c r="L40" s="632"/>
      <c r="M40" s="554"/>
      <c r="N40" s="535"/>
    </row>
    <row r="41" spans="2:14" ht="13.5" customHeight="1" hidden="1">
      <c r="B41" s="571"/>
      <c r="C41" s="555"/>
      <c r="D41" s="538"/>
      <c r="E41" s="637"/>
      <c r="F41" s="539"/>
      <c r="G41" s="640"/>
      <c r="H41" s="641"/>
      <c r="I41" s="642"/>
      <c r="J41" s="643"/>
      <c r="K41" s="644"/>
      <c r="L41" s="644"/>
      <c r="M41" s="645"/>
      <c r="N41" s="646"/>
    </row>
    <row r="42" spans="2:14" ht="13.5" customHeight="1" hidden="1">
      <c r="B42" s="582"/>
      <c r="C42" s="544"/>
      <c r="D42" s="545"/>
      <c r="E42" s="547"/>
      <c r="F42" s="547"/>
      <c r="G42" s="547"/>
      <c r="H42" s="547"/>
      <c r="I42" s="579"/>
      <c r="J42" s="647"/>
      <c r="K42" s="648"/>
      <c r="L42" s="648"/>
      <c r="M42" s="649"/>
      <c r="N42" s="535"/>
    </row>
    <row r="43" spans="2:14" ht="13.5" customHeight="1" hidden="1">
      <c r="B43" s="571"/>
      <c r="C43" s="555"/>
      <c r="D43" s="538"/>
      <c r="E43" s="637"/>
      <c r="F43" s="539"/>
      <c r="G43" s="637"/>
      <c r="H43" s="539"/>
      <c r="I43" s="575"/>
      <c r="J43" s="650"/>
      <c r="K43" s="607"/>
      <c r="L43" s="607"/>
      <c r="M43" s="651"/>
      <c r="N43" s="646"/>
    </row>
    <row r="44" spans="2:14" ht="13.5" customHeight="1" hidden="1">
      <c r="B44" s="565"/>
      <c r="C44" s="549"/>
      <c r="D44" s="532"/>
      <c r="E44" s="652"/>
      <c r="F44" s="533"/>
      <c r="G44" s="652"/>
      <c r="H44" s="533"/>
      <c r="I44" s="579"/>
      <c r="J44" s="579"/>
      <c r="K44" s="581"/>
      <c r="L44" s="581"/>
      <c r="M44" s="653"/>
      <c r="N44" s="535"/>
    </row>
    <row r="45" spans="2:14" ht="13.5" customHeight="1" hidden="1">
      <c r="B45" s="571"/>
      <c r="C45" s="555"/>
      <c r="D45" s="538"/>
      <c r="E45" s="637"/>
      <c r="F45" s="539"/>
      <c r="G45" s="637"/>
      <c r="H45" s="539"/>
      <c r="I45" s="654"/>
      <c r="J45" s="655"/>
      <c r="K45" s="656"/>
      <c r="L45" s="656"/>
      <c r="M45" s="657"/>
      <c r="N45" s="646"/>
    </row>
    <row r="46" spans="2:14" ht="13.5" customHeight="1" hidden="1">
      <c r="B46" s="582"/>
      <c r="C46" s="544"/>
      <c r="D46" s="545"/>
      <c r="E46" s="638"/>
      <c r="F46" s="546"/>
      <c r="G46" s="638"/>
      <c r="H46" s="546"/>
      <c r="I46" s="569"/>
      <c r="J46" s="568"/>
      <c r="K46" s="614"/>
      <c r="L46" s="614"/>
      <c r="M46" s="615"/>
      <c r="N46" s="658"/>
    </row>
    <row r="47" spans="2:14" ht="13.5" customHeight="1" hidden="1">
      <c r="B47" s="582"/>
      <c r="C47" s="544"/>
      <c r="D47" s="545"/>
      <c r="E47" s="638"/>
      <c r="F47" s="546"/>
      <c r="G47" s="638"/>
      <c r="H47" s="546"/>
      <c r="I47" s="569"/>
      <c r="J47" s="560"/>
      <c r="K47" s="617"/>
      <c r="L47" s="617"/>
      <c r="M47" s="563"/>
      <c r="N47" s="619"/>
    </row>
    <row r="48" spans="2:14" ht="13.5" customHeight="1" hidden="1">
      <c r="B48" s="565"/>
      <c r="C48" s="549"/>
      <c r="D48" s="532"/>
      <c r="E48" s="659"/>
      <c r="F48" s="533"/>
      <c r="G48" s="567"/>
      <c r="H48" s="567"/>
      <c r="I48" s="551"/>
      <c r="J48" s="551"/>
      <c r="K48" s="531"/>
      <c r="L48" s="632"/>
      <c r="M48" s="554"/>
      <c r="N48" s="616"/>
    </row>
    <row r="49" spans="2:14" ht="13.5" customHeight="1" hidden="1">
      <c r="B49" s="571"/>
      <c r="C49" s="555"/>
      <c r="D49" s="538"/>
      <c r="E49" s="637"/>
      <c r="F49" s="539"/>
      <c r="G49" s="557"/>
      <c r="H49" s="558"/>
      <c r="I49" s="573"/>
      <c r="J49" s="624"/>
      <c r="K49" s="575"/>
      <c r="L49" s="575"/>
      <c r="M49" s="563"/>
      <c r="N49" s="576"/>
    </row>
    <row r="50" spans="2:14" ht="13.5" customHeight="1" hidden="1">
      <c r="B50" s="565"/>
      <c r="C50" s="549"/>
      <c r="D50" s="532"/>
      <c r="E50" s="531"/>
      <c r="F50" s="531"/>
      <c r="G50" s="567"/>
      <c r="H50" s="639"/>
      <c r="I50" s="551"/>
      <c r="J50" s="551"/>
      <c r="K50" s="531"/>
      <c r="L50" s="632"/>
      <c r="M50" s="554"/>
      <c r="N50" s="616"/>
    </row>
    <row r="51" spans="2:14" ht="14.25" thickBot="1">
      <c r="B51" s="660"/>
      <c r="C51" s="661"/>
      <c r="D51" s="662"/>
      <c r="E51" s="663"/>
      <c r="F51" s="664"/>
      <c r="G51" s="640"/>
      <c r="H51" s="641"/>
      <c r="I51" s="642"/>
      <c r="J51" s="643"/>
      <c r="K51" s="644"/>
      <c r="L51" s="644"/>
      <c r="M51" s="645"/>
      <c r="N51" s="665"/>
    </row>
    <row r="54" ht="13.5">
      <c r="H54" s="666"/>
    </row>
    <row r="55" spans="10:14" ht="13.5">
      <c r="J55" s="629"/>
      <c r="K55" s="629"/>
      <c r="L55" s="629"/>
      <c r="M55" s="629"/>
      <c r="N55" s="629"/>
    </row>
    <row r="56" spans="10:14" ht="13.5">
      <c r="J56" s="629"/>
      <c r="K56" s="667"/>
      <c r="L56" s="667"/>
      <c r="M56" s="668"/>
      <c r="N56" s="629"/>
    </row>
    <row r="57" spans="10:14" ht="13.5">
      <c r="J57" s="629"/>
      <c r="K57" s="605"/>
      <c r="L57" s="605"/>
      <c r="M57" s="669"/>
      <c r="N57" s="629"/>
    </row>
    <row r="58" spans="4:14" ht="13.5">
      <c r="D58" s="666"/>
      <c r="E58" s="670"/>
      <c r="F58" s="671"/>
      <c r="J58" s="629"/>
      <c r="K58" s="667"/>
      <c r="L58" s="672"/>
      <c r="M58" s="668"/>
      <c r="N58" s="629"/>
    </row>
    <row r="59" spans="4:14" ht="13.5">
      <c r="D59" s="666"/>
      <c r="F59" s="671"/>
      <c r="J59" s="629"/>
      <c r="K59" s="667"/>
      <c r="L59" s="667"/>
      <c r="M59" s="668"/>
      <c r="N59" s="629"/>
    </row>
    <row r="60" spans="4:14" ht="13.5">
      <c r="D60" s="666"/>
      <c r="F60" s="671"/>
      <c r="J60" s="629"/>
      <c r="K60" s="629"/>
      <c r="L60" s="629"/>
      <c r="M60" s="629"/>
      <c r="N60" s="629"/>
    </row>
    <row r="61" spans="4:14" ht="13.5">
      <c r="D61" s="666"/>
      <c r="F61" s="671"/>
      <c r="J61" s="629"/>
      <c r="K61" s="629"/>
      <c r="L61" s="629"/>
      <c r="M61" s="629"/>
      <c r="N61" s="629"/>
    </row>
    <row r="63" ht="13.5">
      <c r="F63" s="671"/>
    </row>
  </sheetData>
  <sheetProtection/>
  <mergeCells count="12">
    <mergeCell ref="E6:F6"/>
    <mergeCell ref="G6:H6"/>
    <mergeCell ref="J6:J7"/>
    <mergeCell ref="N6:N7"/>
    <mergeCell ref="B3:N3"/>
    <mergeCell ref="C4:D4"/>
    <mergeCell ref="E4:G4"/>
    <mergeCell ref="H4:I4"/>
    <mergeCell ref="J4:L4"/>
    <mergeCell ref="B6:B7"/>
    <mergeCell ref="C6:C7"/>
    <mergeCell ref="D6:D7"/>
  </mergeCells>
  <printOptions/>
  <pageMargins left="0.39" right="0.27" top="0.38" bottom="0.3" header="0.3" footer="0.18"/>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0000"/>
  </sheetPr>
  <dimension ref="B1:N63"/>
  <sheetViews>
    <sheetView zoomScalePageLayoutView="0" workbookViewId="0" topLeftCell="A1">
      <selection activeCell="C24" sqref="C24"/>
    </sheetView>
  </sheetViews>
  <sheetFormatPr defaultColWidth="9.00390625" defaultRowHeight="13.5"/>
  <cols>
    <col min="1" max="1" width="1.37890625" style="520" customWidth="1"/>
    <col min="2" max="2" width="8.875" style="520" customWidth="1"/>
    <col min="3" max="3" width="9.875" style="520" customWidth="1"/>
    <col min="4" max="4" width="10.375" style="520" customWidth="1"/>
    <col min="5" max="5" width="11.00390625" style="520" customWidth="1"/>
    <col min="6" max="6" width="12.00390625" style="520" customWidth="1"/>
    <col min="7" max="7" width="11.00390625" style="520" customWidth="1"/>
    <col min="8" max="8" width="12.00390625" style="520" customWidth="1"/>
    <col min="9" max="9" width="9.625" style="520" customWidth="1"/>
    <col min="10" max="10" width="20.125" style="520" customWidth="1"/>
    <col min="11" max="11" width="9.625" style="520" customWidth="1"/>
    <col min="12" max="12" width="9.50390625" style="520" customWidth="1"/>
    <col min="13" max="13" width="14.375" style="520" customWidth="1"/>
    <col min="14" max="14" width="16.50390625" style="520" customWidth="1"/>
    <col min="15" max="16384" width="9.00390625" style="520" customWidth="1"/>
  </cols>
  <sheetData>
    <row r="1" spans="2:4" ht="24" customHeight="1">
      <c r="B1" s="518" t="s">
        <v>350</v>
      </c>
      <c r="C1" s="519"/>
      <c r="D1" s="519"/>
    </row>
    <row r="2" spans="2:7" ht="24" customHeight="1">
      <c r="B2" s="521" t="s">
        <v>351</v>
      </c>
      <c r="C2" s="519"/>
      <c r="D2" s="519"/>
      <c r="G2" s="522"/>
    </row>
    <row r="3" spans="2:14" ht="23.25" customHeight="1">
      <c r="B3" s="1191" t="s">
        <v>379</v>
      </c>
      <c r="C3" s="1191"/>
      <c r="D3" s="1191"/>
      <c r="E3" s="1191"/>
      <c r="F3" s="1191"/>
      <c r="G3" s="1191"/>
      <c r="H3" s="1191"/>
      <c r="I3" s="1191"/>
      <c r="J3" s="1191"/>
      <c r="K3" s="1191"/>
      <c r="L3" s="1191"/>
      <c r="M3" s="1191"/>
      <c r="N3" s="1191"/>
    </row>
    <row r="4" spans="3:11" ht="25.5" customHeight="1">
      <c r="C4" s="1179" t="s">
        <v>1</v>
      </c>
      <c r="D4" s="1179"/>
      <c r="E4" s="1192" t="s">
        <v>397</v>
      </c>
      <c r="F4" s="1192"/>
      <c r="G4" s="1192"/>
      <c r="H4" s="1179" t="s">
        <v>380</v>
      </c>
      <c r="I4" s="1179"/>
      <c r="J4" s="1193" t="s">
        <v>352</v>
      </c>
      <c r="K4" s="1193"/>
    </row>
    <row r="5" ht="14.25" thickBot="1">
      <c r="N5" s="524"/>
    </row>
    <row r="6" spans="2:14" ht="21" customHeight="1">
      <c r="B6" s="1184" t="s">
        <v>2</v>
      </c>
      <c r="C6" s="1186" t="s">
        <v>381</v>
      </c>
      <c r="D6" s="1186" t="s">
        <v>382</v>
      </c>
      <c r="E6" s="1188" t="s">
        <v>383</v>
      </c>
      <c r="F6" s="1189"/>
      <c r="G6" s="1188" t="s">
        <v>385</v>
      </c>
      <c r="H6" s="1189"/>
      <c r="I6" s="525" t="s">
        <v>398</v>
      </c>
      <c r="J6" s="1174" t="s">
        <v>387</v>
      </c>
      <c r="K6" s="525" t="s">
        <v>388</v>
      </c>
      <c r="L6" s="525" t="s">
        <v>399</v>
      </c>
      <c r="M6" s="525" t="s">
        <v>400</v>
      </c>
      <c r="N6" s="1176" t="s">
        <v>391</v>
      </c>
    </row>
    <row r="7" spans="2:14" ht="18" customHeight="1">
      <c r="B7" s="1185"/>
      <c r="C7" s="1187"/>
      <c r="D7" s="1187"/>
      <c r="E7" s="526" t="s">
        <v>392</v>
      </c>
      <c r="F7" s="526" t="s">
        <v>393</v>
      </c>
      <c r="G7" s="527" t="s">
        <v>392</v>
      </c>
      <c r="H7" s="528" t="s">
        <v>393</v>
      </c>
      <c r="I7" s="529" t="s">
        <v>394</v>
      </c>
      <c r="J7" s="1175"/>
      <c r="K7" s="529" t="s">
        <v>394</v>
      </c>
      <c r="L7" s="529" t="s">
        <v>394</v>
      </c>
      <c r="M7" s="529" t="s">
        <v>401</v>
      </c>
      <c r="N7" s="1177"/>
    </row>
    <row r="8" spans="2:14" ht="13.5" customHeight="1">
      <c r="B8" s="530"/>
      <c r="C8" s="531"/>
      <c r="D8" s="532"/>
      <c r="E8" s="533"/>
      <c r="F8" s="533"/>
      <c r="G8" s="533"/>
      <c r="H8" s="533"/>
      <c r="I8" s="531"/>
      <c r="J8" s="531"/>
      <c r="K8" s="531"/>
      <c r="L8" s="531"/>
      <c r="M8" s="534"/>
      <c r="N8" s="535"/>
    </row>
    <row r="9" spans="2:14" ht="12.75" customHeight="1">
      <c r="B9" s="536" t="s">
        <v>396</v>
      </c>
      <c r="C9" s="537" t="s">
        <v>353</v>
      </c>
      <c r="D9" s="538"/>
      <c r="E9" s="539"/>
      <c r="F9" s="539">
        <f>SUM(F11,F23)</f>
        <v>130000000</v>
      </c>
      <c r="G9" s="539"/>
      <c r="H9" s="539">
        <f>SUM(H11,H23)</f>
        <v>145000000</v>
      </c>
      <c r="I9" s="537"/>
      <c r="J9" s="537"/>
      <c r="K9" s="537"/>
      <c r="L9" s="537"/>
      <c r="M9" s="540"/>
      <c r="N9" s="541"/>
    </row>
    <row r="10" spans="2:14" ht="13.5" customHeight="1">
      <c r="B10" s="530"/>
      <c r="C10" s="531"/>
      <c r="D10" s="532"/>
      <c r="E10" s="533"/>
      <c r="F10" s="533"/>
      <c r="G10" s="533"/>
      <c r="H10" s="533"/>
      <c r="I10" s="531"/>
      <c r="J10" s="531"/>
      <c r="K10" s="531"/>
      <c r="L10" s="531"/>
      <c r="M10" s="542"/>
      <c r="N10" s="535" t="s">
        <v>402</v>
      </c>
    </row>
    <row r="11" spans="2:14" ht="13.5" customHeight="1">
      <c r="B11" s="543"/>
      <c r="C11" s="544" t="s">
        <v>347</v>
      </c>
      <c r="D11" s="545"/>
      <c r="E11" s="546"/>
      <c r="F11" s="546">
        <f>SUM(F13:F17)</f>
        <v>98070000</v>
      </c>
      <c r="G11" s="546"/>
      <c r="H11" s="546">
        <f>SUM(H13,H15)</f>
        <v>118070000</v>
      </c>
      <c r="I11" s="547"/>
      <c r="J11" s="537"/>
      <c r="K11" s="547"/>
      <c r="L11" s="547"/>
      <c r="M11" s="540"/>
      <c r="N11" s="541"/>
    </row>
    <row r="12" spans="2:14" ht="13.5" customHeight="1">
      <c r="B12" s="548"/>
      <c r="C12" s="549"/>
      <c r="D12" s="550"/>
      <c r="E12" s="533"/>
      <c r="F12" s="533"/>
      <c r="G12" s="533"/>
      <c r="H12" s="533"/>
      <c r="I12" s="551"/>
      <c r="J12" s="552"/>
      <c r="K12" s="553"/>
      <c r="L12" s="553"/>
      <c r="M12" s="554"/>
      <c r="N12" s="535"/>
    </row>
    <row r="13" spans="2:14" ht="13.5" customHeight="1">
      <c r="B13" s="548"/>
      <c r="C13" s="555"/>
      <c r="D13" s="572" t="s">
        <v>472</v>
      </c>
      <c r="E13" s="557" t="s">
        <v>403</v>
      </c>
      <c r="F13" s="558">
        <v>64641000</v>
      </c>
      <c r="G13" s="557" t="s">
        <v>404</v>
      </c>
      <c r="H13" s="558">
        <v>84641000</v>
      </c>
      <c r="I13" s="559" t="s">
        <v>76</v>
      </c>
      <c r="J13" s="560"/>
      <c r="K13" s="561"/>
      <c r="L13" s="562"/>
      <c r="M13" s="563"/>
      <c r="N13" s="564"/>
    </row>
    <row r="14" spans="2:14" ht="13.5" customHeight="1">
      <c r="B14" s="565"/>
      <c r="C14" s="544"/>
      <c r="D14" s="566"/>
      <c r="E14" s="567"/>
      <c r="F14" s="567"/>
      <c r="G14" s="567"/>
      <c r="H14" s="567"/>
      <c r="I14" s="551"/>
      <c r="J14" s="568"/>
      <c r="K14" s="569"/>
      <c r="L14" s="569"/>
      <c r="M14" s="554"/>
      <c r="N14" s="570"/>
    </row>
    <row r="15" spans="2:14" ht="13.5" customHeight="1">
      <c r="B15" s="571"/>
      <c r="C15" s="555"/>
      <c r="D15" s="572" t="s">
        <v>405</v>
      </c>
      <c r="E15" s="557" t="s">
        <v>406</v>
      </c>
      <c r="F15" s="558">
        <v>33429000</v>
      </c>
      <c r="G15" s="557" t="s">
        <v>406</v>
      </c>
      <c r="H15" s="558">
        <v>33429000</v>
      </c>
      <c r="I15" s="573"/>
      <c r="J15" s="560"/>
      <c r="K15" s="574"/>
      <c r="L15" s="575"/>
      <c r="M15" s="563"/>
      <c r="N15" s="576"/>
    </row>
    <row r="16" spans="2:14" ht="13.5" customHeight="1">
      <c r="B16" s="565"/>
      <c r="C16" s="549"/>
      <c r="D16" s="566"/>
      <c r="E16" s="577"/>
      <c r="F16" s="567"/>
      <c r="G16" s="578"/>
      <c r="H16" s="567"/>
      <c r="I16" s="579"/>
      <c r="J16" s="580"/>
      <c r="K16" s="581"/>
      <c r="L16" s="550"/>
      <c r="M16" s="554" t="s">
        <v>407</v>
      </c>
      <c r="N16" s="570"/>
    </row>
    <row r="17" spans="2:14" ht="13.5" customHeight="1">
      <c r="B17" s="582"/>
      <c r="C17" s="544"/>
      <c r="D17" s="583"/>
      <c r="E17" s="584"/>
      <c r="F17" s="585"/>
      <c r="G17" s="584" t="s">
        <v>473</v>
      </c>
      <c r="H17" s="586">
        <v>35637000</v>
      </c>
      <c r="I17" s="573">
        <v>43903</v>
      </c>
      <c r="J17" s="560" t="s">
        <v>408</v>
      </c>
      <c r="K17" s="573">
        <v>44058</v>
      </c>
      <c r="L17" s="573">
        <v>44068</v>
      </c>
      <c r="M17" s="563" t="s">
        <v>409</v>
      </c>
      <c r="N17" s="576" t="s">
        <v>410</v>
      </c>
    </row>
    <row r="18" spans="2:14" ht="13.5" customHeight="1">
      <c r="B18" s="565"/>
      <c r="C18" s="549"/>
      <c r="D18" s="587"/>
      <c r="E18" s="578"/>
      <c r="F18" s="588"/>
      <c r="G18" s="578"/>
      <c r="H18" s="567"/>
      <c r="I18" s="589"/>
      <c r="J18" s="590"/>
      <c r="K18" s="591"/>
      <c r="L18" s="579"/>
      <c r="M18" s="592"/>
      <c r="N18" s="535"/>
    </row>
    <row r="19" spans="2:14" ht="13.5" customHeight="1">
      <c r="B19" s="571"/>
      <c r="C19" s="555"/>
      <c r="D19" s="593"/>
      <c r="E19" s="557"/>
      <c r="F19" s="594"/>
      <c r="G19" s="557" t="s">
        <v>474</v>
      </c>
      <c r="H19" s="558">
        <v>20363800</v>
      </c>
      <c r="I19" s="595" t="s">
        <v>76</v>
      </c>
      <c r="J19" s="596"/>
      <c r="K19" s="574"/>
      <c r="L19" s="575"/>
      <c r="M19" s="597"/>
      <c r="N19" s="598"/>
    </row>
    <row r="20" spans="2:14" ht="13.5" customHeight="1">
      <c r="B20" s="548"/>
      <c r="C20" s="547"/>
      <c r="D20" s="599"/>
      <c r="E20" s="600"/>
      <c r="F20" s="601"/>
      <c r="G20" s="602"/>
      <c r="H20" s="600"/>
      <c r="I20" s="569"/>
      <c r="J20" s="603"/>
      <c r="K20" s="604"/>
      <c r="L20" s="605"/>
      <c r="M20" s="606"/>
      <c r="N20" s="541"/>
    </row>
    <row r="21" spans="2:14" ht="13.5">
      <c r="B21" s="571"/>
      <c r="C21" s="555"/>
      <c r="D21" s="593"/>
      <c r="E21" s="557"/>
      <c r="F21" s="594"/>
      <c r="G21" s="557"/>
      <c r="H21" s="558"/>
      <c r="I21" s="569"/>
      <c r="J21" s="596"/>
      <c r="K21" s="607"/>
      <c r="L21" s="607"/>
      <c r="M21" s="597"/>
      <c r="N21" s="598"/>
    </row>
    <row r="22" spans="2:14" ht="13.5">
      <c r="B22" s="530"/>
      <c r="C22" s="531" t="s">
        <v>487</v>
      </c>
      <c r="D22" s="566"/>
      <c r="E22" s="578"/>
      <c r="F22" s="608"/>
      <c r="G22" s="609"/>
      <c r="H22" s="608"/>
      <c r="I22" s="579"/>
      <c r="J22" s="580"/>
      <c r="K22" s="581"/>
      <c r="L22" s="550"/>
      <c r="M22" s="610"/>
      <c r="N22" s="535"/>
    </row>
    <row r="23" spans="2:14" ht="13.5">
      <c r="B23" s="571"/>
      <c r="C23" s="611" t="s">
        <v>488</v>
      </c>
      <c r="D23" s="612"/>
      <c r="E23" s="557"/>
      <c r="F23" s="558">
        <f>SUM(F25:F33)</f>
        <v>31930000</v>
      </c>
      <c r="G23" s="557"/>
      <c r="H23" s="558">
        <f>SUM(H25,H31,H33)</f>
        <v>26930000</v>
      </c>
      <c r="I23" s="575"/>
      <c r="J23" s="596"/>
      <c r="K23" s="574"/>
      <c r="L23" s="574"/>
      <c r="M23" s="597"/>
      <c r="N23" s="613"/>
    </row>
    <row r="24" spans="2:14" ht="13.5">
      <c r="B24" s="548"/>
      <c r="C24" s="547"/>
      <c r="D24" s="599"/>
      <c r="E24" s="600"/>
      <c r="F24" s="600"/>
      <c r="G24" s="600"/>
      <c r="H24" s="600"/>
      <c r="I24" s="569"/>
      <c r="J24" s="568"/>
      <c r="K24" s="614"/>
      <c r="L24" s="614"/>
      <c r="M24" s="615" t="s">
        <v>407</v>
      </c>
      <c r="N24" s="616"/>
    </row>
    <row r="25" spans="2:14" ht="13.5">
      <c r="B25" s="571"/>
      <c r="C25" s="555"/>
      <c r="D25" s="593" t="s">
        <v>349</v>
      </c>
      <c r="E25" s="557" t="s">
        <v>348</v>
      </c>
      <c r="F25" s="558">
        <v>26930000</v>
      </c>
      <c r="G25" s="557" t="s">
        <v>348</v>
      </c>
      <c r="H25" s="558">
        <v>26930000</v>
      </c>
      <c r="I25" s="569">
        <v>43588</v>
      </c>
      <c r="J25" s="560" t="s">
        <v>411</v>
      </c>
      <c r="K25" s="617">
        <v>43921</v>
      </c>
      <c r="L25" s="617">
        <v>43921</v>
      </c>
      <c r="M25" s="563" t="s">
        <v>412</v>
      </c>
      <c r="N25" s="618"/>
    </row>
    <row r="26" spans="2:14" ht="13.5">
      <c r="B26" s="565"/>
      <c r="C26" s="549"/>
      <c r="D26" s="599"/>
      <c r="E26" s="567"/>
      <c r="F26" s="567"/>
      <c r="G26" s="567"/>
      <c r="H26" s="620"/>
      <c r="I26" s="631"/>
      <c r="J26" s="568"/>
      <c r="K26" s="614"/>
      <c r="L26" s="614"/>
      <c r="M26" s="615"/>
      <c r="N26" s="541"/>
    </row>
    <row r="27" spans="2:14" ht="13.5" customHeight="1">
      <c r="B27" s="571"/>
      <c r="C27" s="555"/>
      <c r="D27" s="593" t="s">
        <v>413</v>
      </c>
      <c r="E27" s="557" t="s">
        <v>348</v>
      </c>
      <c r="F27" s="558">
        <v>5000000</v>
      </c>
      <c r="G27" s="557" t="s">
        <v>348</v>
      </c>
      <c r="H27" s="558">
        <v>5000000</v>
      </c>
      <c r="I27" s="559" t="s">
        <v>414</v>
      </c>
      <c r="J27" s="560"/>
      <c r="K27" s="617"/>
      <c r="L27" s="617"/>
      <c r="M27" s="563"/>
      <c r="N27" s="619"/>
    </row>
    <row r="28" spans="2:14" ht="13.5" customHeight="1">
      <c r="B28" s="582"/>
      <c r="C28" s="544"/>
      <c r="D28" s="583"/>
      <c r="E28" s="584"/>
      <c r="F28" s="620"/>
      <c r="G28" s="567"/>
      <c r="H28" s="567"/>
      <c r="I28" s="551"/>
      <c r="J28" s="621"/>
      <c r="K28" s="579"/>
      <c r="L28" s="622"/>
      <c r="M28" s="623"/>
      <c r="N28" s="535"/>
    </row>
    <row r="29" spans="2:14" ht="13.5" customHeight="1">
      <c r="B29" s="582"/>
      <c r="C29" s="544"/>
      <c r="D29" s="583"/>
      <c r="E29" s="584"/>
      <c r="F29" s="558"/>
      <c r="G29" s="557"/>
      <c r="H29" s="558"/>
      <c r="I29" s="559"/>
      <c r="J29" s="624"/>
      <c r="K29" s="575"/>
      <c r="L29" s="625"/>
      <c r="M29" s="563"/>
      <c r="N29" s="626"/>
    </row>
    <row r="30" spans="2:14" ht="13.5" customHeight="1">
      <c r="B30" s="565"/>
      <c r="C30" s="549"/>
      <c r="D30" s="566"/>
      <c r="E30" s="567"/>
      <c r="F30" s="620"/>
      <c r="G30" s="567"/>
      <c r="H30" s="567"/>
      <c r="I30" s="627"/>
      <c r="J30" s="628"/>
      <c r="K30" s="547"/>
      <c r="L30" s="629"/>
      <c r="M30" s="615"/>
      <c r="N30" s="564"/>
    </row>
    <row r="31" spans="2:14" ht="13.5" customHeight="1">
      <c r="B31" s="571"/>
      <c r="C31" s="555"/>
      <c r="D31" s="612"/>
      <c r="E31" s="557"/>
      <c r="F31" s="558"/>
      <c r="G31" s="557"/>
      <c r="H31" s="558"/>
      <c r="I31" s="559"/>
      <c r="J31" s="624"/>
      <c r="K31" s="575"/>
      <c r="L31" s="575"/>
      <c r="M31" s="563"/>
      <c r="N31" s="564"/>
    </row>
    <row r="32" spans="2:14" ht="13.5" customHeight="1">
      <c r="B32" s="582"/>
      <c r="C32" s="630"/>
      <c r="D32" s="599"/>
      <c r="E32" s="567"/>
      <c r="F32" s="567"/>
      <c r="G32" s="567"/>
      <c r="H32" s="620"/>
      <c r="I32" s="631"/>
      <c r="J32" s="628"/>
      <c r="K32" s="531"/>
      <c r="L32" s="632"/>
      <c r="M32" s="554"/>
      <c r="N32" s="570"/>
    </row>
    <row r="33" spans="2:14" ht="13.5" customHeight="1">
      <c r="B33" s="633"/>
      <c r="C33" s="634"/>
      <c r="D33" s="593"/>
      <c r="E33" s="557"/>
      <c r="F33" s="558"/>
      <c r="G33" s="557"/>
      <c r="H33" s="558"/>
      <c r="I33" s="559"/>
      <c r="J33" s="624"/>
      <c r="K33" s="575"/>
      <c r="L33" s="575"/>
      <c r="M33" s="563"/>
      <c r="N33" s="576"/>
    </row>
    <row r="34" spans="2:14" ht="13.5" customHeight="1">
      <c r="B34" s="548"/>
      <c r="C34" s="635"/>
      <c r="D34" s="545"/>
      <c r="E34" s="533"/>
      <c r="F34" s="533"/>
      <c r="G34" s="567"/>
      <c r="H34" s="567"/>
      <c r="I34" s="551"/>
      <c r="J34" s="628"/>
      <c r="K34" s="531"/>
      <c r="L34" s="632"/>
      <c r="M34" s="554" t="s">
        <v>407</v>
      </c>
      <c r="N34" s="570" t="s">
        <v>415</v>
      </c>
    </row>
    <row r="35" spans="2:14" ht="13.5" customHeight="1">
      <c r="B35" s="571"/>
      <c r="C35" s="555"/>
      <c r="D35" s="636"/>
      <c r="E35" s="637"/>
      <c r="F35" s="539"/>
      <c r="G35" s="557" t="s">
        <v>416</v>
      </c>
      <c r="H35" s="558">
        <f>H13+H19</f>
        <v>105004800</v>
      </c>
      <c r="I35" s="573">
        <v>43659</v>
      </c>
      <c r="J35" s="560" t="s">
        <v>417</v>
      </c>
      <c r="K35" s="575">
        <v>43631</v>
      </c>
      <c r="L35" s="575">
        <v>43636</v>
      </c>
      <c r="M35" s="563" t="s">
        <v>409</v>
      </c>
      <c r="N35" s="576" t="s">
        <v>418</v>
      </c>
    </row>
    <row r="36" spans="2:14" ht="13.5" customHeight="1">
      <c r="B36" s="565"/>
      <c r="C36" s="549"/>
      <c r="D36" s="532"/>
      <c r="E36" s="533"/>
      <c r="F36" s="533"/>
      <c r="G36" s="638"/>
      <c r="H36" s="546"/>
      <c r="I36" s="569"/>
      <c r="J36" s="568"/>
      <c r="K36" s="614"/>
      <c r="L36" s="614"/>
      <c r="M36" s="615" t="s">
        <v>407</v>
      </c>
      <c r="N36" s="616"/>
    </row>
    <row r="37" spans="2:14" ht="13.5" customHeight="1">
      <c r="B37" s="571"/>
      <c r="C37" s="555"/>
      <c r="D37" s="538"/>
      <c r="E37" s="637"/>
      <c r="F37" s="539"/>
      <c r="G37" s="638" t="s">
        <v>419</v>
      </c>
      <c r="H37" s="546">
        <f>H29+H31</f>
        <v>0</v>
      </c>
      <c r="I37" s="569">
        <v>41397</v>
      </c>
      <c r="J37" s="560" t="s">
        <v>420</v>
      </c>
      <c r="K37" s="617">
        <v>43921</v>
      </c>
      <c r="L37" s="617">
        <v>43921</v>
      </c>
      <c r="M37" s="563" t="s">
        <v>412</v>
      </c>
      <c r="N37" s="576" t="s">
        <v>421</v>
      </c>
    </row>
    <row r="38" spans="2:14" ht="13.5">
      <c r="B38" s="582"/>
      <c r="C38" s="544"/>
      <c r="D38" s="545"/>
      <c r="E38" s="547"/>
      <c r="F38" s="547"/>
      <c r="G38" s="567"/>
      <c r="H38" s="567"/>
      <c r="I38" s="551"/>
      <c r="J38" s="551"/>
      <c r="K38" s="531"/>
      <c r="L38" s="632"/>
      <c r="M38" s="554" t="s">
        <v>407</v>
      </c>
      <c r="N38" s="616"/>
    </row>
    <row r="39" spans="2:14" ht="13.5">
      <c r="B39" s="571"/>
      <c r="C39" s="555"/>
      <c r="D39" s="538"/>
      <c r="E39" s="637"/>
      <c r="F39" s="539"/>
      <c r="G39" s="557" t="s">
        <v>422</v>
      </c>
      <c r="H39" s="558">
        <v>1000000</v>
      </c>
      <c r="I39" s="573">
        <v>43598</v>
      </c>
      <c r="J39" s="624" t="s">
        <v>423</v>
      </c>
      <c r="K39" s="575">
        <v>43790</v>
      </c>
      <c r="L39" s="575">
        <v>43790</v>
      </c>
      <c r="M39" s="563" t="s">
        <v>409</v>
      </c>
      <c r="N39" s="576" t="s">
        <v>424</v>
      </c>
    </row>
    <row r="40" spans="2:14" ht="13.5">
      <c r="B40" s="582"/>
      <c r="C40" s="544"/>
      <c r="D40" s="545"/>
      <c r="E40" s="547"/>
      <c r="F40" s="547"/>
      <c r="G40" s="567"/>
      <c r="H40" s="639"/>
      <c r="I40" s="551"/>
      <c r="J40" s="551"/>
      <c r="K40" s="531"/>
      <c r="L40" s="632"/>
      <c r="M40" s="554" t="s">
        <v>407</v>
      </c>
      <c r="N40" s="535"/>
    </row>
    <row r="41" spans="2:14" ht="13.5" customHeight="1" hidden="1">
      <c r="B41" s="571"/>
      <c r="C41" s="555"/>
      <c r="D41" s="538"/>
      <c r="E41" s="637"/>
      <c r="F41" s="539"/>
      <c r="G41" s="640" t="s">
        <v>426</v>
      </c>
      <c r="H41" s="641">
        <v>4000000</v>
      </c>
      <c r="I41" s="642">
        <v>43751</v>
      </c>
      <c r="J41" s="643" t="s">
        <v>427</v>
      </c>
      <c r="K41" s="644">
        <v>43554</v>
      </c>
      <c r="L41" s="644">
        <v>43554</v>
      </c>
      <c r="M41" s="645" t="s">
        <v>409</v>
      </c>
      <c r="N41" s="646"/>
    </row>
    <row r="42" spans="2:14" ht="13.5" customHeight="1" hidden="1">
      <c r="B42" s="582"/>
      <c r="C42" s="544"/>
      <c r="D42" s="545"/>
      <c r="E42" s="547"/>
      <c r="F42" s="547"/>
      <c r="G42" s="547"/>
      <c r="H42" s="547"/>
      <c r="I42" s="579"/>
      <c r="J42" s="647"/>
      <c r="K42" s="648"/>
      <c r="L42" s="648"/>
      <c r="M42" s="649"/>
      <c r="N42" s="535"/>
    </row>
    <row r="43" spans="2:14" ht="13.5" customHeight="1" hidden="1">
      <c r="B43" s="571"/>
      <c r="C43" s="555"/>
      <c r="D43" s="538"/>
      <c r="E43" s="637"/>
      <c r="F43" s="539"/>
      <c r="G43" s="637"/>
      <c r="H43" s="539"/>
      <c r="I43" s="575"/>
      <c r="J43" s="650"/>
      <c r="K43" s="607"/>
      <c r="L43" s="607"/>
      <c r="M43" s="651"/>
      <c r="N43" s="646"/>
    </row>
    <row r="44" spans="2:14" ht="13.5" customHeight="1" hidden="1">
      <c r="B44" s="565"/>
      <c r="C44" s="549"/>
      <c r="D44" s="532"/>
      <c r="E44" s="652"/>
      <c r="F44" s="533"/>
      <c r="G44" s="652"/>
      <c r="H44" s="533"/>
      <c r="I44" s="579"/>
      <c r="J44" s="579"/>
      <c r="K44" s="581"/>
      <c r="L44" s="581"/>
      <c r="M44" s="653"/>
      <c r="N44" s="535"/>
    </row>
    <row r="45" spans="2:14" ht="13.5" customHeight="1" hidden="1">
      <c r="B45" s="571"/>
      <c r="C45" s="555"/>
      <c r="D45" s="538"/>
      <c r="E45" s="637"/>
      <c r="F45" s="539"/>
      <c r="G45" s="637"/>
      <c r="H45" s="539"/>
      <c r="I45" s="654"/>
      <c r="J45" s="655"/>
      <c r="K45" s="656"/>
      <c r="L45" s="656"/>
      <c r="M45" s="657"/>
      <c r="N45" s="646"/>
    </row>
    <row r="46" spans="2:14" ht="13.5" customHeight="1" hidden="1">
      <c r="B46" s="582"/>
      <c r="C46" s="544"/>
      <c r="D46" s="545"/>
      <c r="E46" s="638"/>
      <c r="F46" s="546"/>
      <c r="G46" s="638"/>
      <c r="H46" s="546"/>
      <c r="I46" s="569"/>
      <c r="J46" s="568"/>
      <c r="K46" s="614"/>
      <c r="L46" s="614"/>
      <c r="M46" s="615" t="s">
        <v>407</v>
      </c>
      <c r="N46" s="658"/>
    </row>
    <row r="47" spans="2:14" ht="13.5" customHeight="1" hidden="1">
      <c r="B47" s="582"/>
      <c r="C47" s="544"/>
      <c r="D47" s="545"/>
      <c r="E47" s="638"/>
      <c r="F47" s="546"/>
      <c r="G47" s="638" t="s">
        <v>419</v>
      </c>
      <c r="H47" s="546">
        <f>H29+H31</f>
        <v>0</v>
      </c>
      <c r="I47" s="569">
        <v>41397</v>
      </c>
      <c r="J47" s="560" t="s">
        <v>428</v>
      </c>
      <c r="K47" s="617">
        <v>43921</v>
      </c>
      <c r="L47" s="617">
        <v>43921</v>
      </c>
      <c r="M47" s="563" t="s">
        <v>412</v>
      </c>
      <c r="N47" s="619"/>
    </row>
    <row r="48" spans="2:14" ht="13.5" customHeight="1" hidden="1">
      <c r="B48" s="565"/>
      <c r="C48" s="549"/>
      <c r="D48" s="532"/>
      <c r="E48" s="659"/>
      <c r="F48" s="533"/>
      <c r="G48" s="567"/>
      <c r="H48" s="567"/>
      <c r="I48" s="551"/>
      <c r="J48" s="551"/>
      <c r="K48" s="531"/>
      <c r="L48" s="632"/>
      <c r="M48" s="554" t="s">
        <v>407</v>
      </c>
      <c r="N48" s="616"/>
    </row>
    <row r="49" spans="2:14" ht="13.5" customHeight="1" hidden="1">
      <c r="B49" s="571"/>
      <c r="C49" s="555"/>
      <c r="D49" s="538"/>
      <c r="E49" s="637"/>
      <c r="F49" s="539"/>
      <c r="G49" s="557" t="s">
        <v>422</v>
      </c>
      <c r="H49" s="558">
        <v>1000000</v>
      </c>
      <c r="I49" s="573">
        <v>43598</v>
      </c>
      <c r="J49" s="624" t="s">
        <v>423</v>
      </c>
      <c r="K49" s="575">
        <v>43790</v>
      </c>
      <c r="L49" s="575">
        <v>43790</v>
      </c>
      <c r="M49" s="563" t="s">
        <v>409</v>
      </c>
      <c r="N49" s="576" t="s">
        <v>424</v>
      </c>
    </row>
    <row r="50" spans="2:14" ht="13.5" customHeight="1" hidden="1">
      <c r="B50" s="565"/>
      <c r="C50" s="549"/>
      <c r="D50" s="532"/>
      <c r="E50" s="531"/>
      <c r="F50" s="531"/>
      <c r="G50" s="567"/>
      <c r="H50" s="639"/>
      <c r="I50" s="551"/>
      <c r="J50" s="551"/>
      <c r="K50" s="531"/>
      <c r="L50" s="632"/>
      <c r="M50" s="554" t="s">
        <v>407</v>
      </c>
      <c r="N50" s="616"/>
    </row>
    <row r="51" spans="2:14" ht="14.25" thickBot="1">
      <c r="B51" s="660"/>
      <c r="C51" s="661"/>
      <c r="D51" s="662"/>
      <c r="E51" s="663"/>
      <c r="F51" s="664"/>
      <c r="G51" s="640" t="s">
        <v>425</v>
      </c>
      <c r="H51" s="641">
        <v>4000000</v>
      </c>
      <c r="I51" s="642">
        <v>43751</v>
      </c>
      <c r="J51" s="643" t="s">
        <v>429</v>
      </c>
      <c r="K51" s="644">
        <v>43554</v>
      </c>
      <c r="L51" s="644">
        <v>43554</v>
      </c>
      <c r="M51" s="645" t="s">
        <v>409</v>
      </c>
      <c r="N51" s="665"/>
    </row>
    <row r="53" spans="3:9" ht="17.25" customHeight="1">
      <c r="C53" s="1190" t="s">
        <v>358</v>
      </c>
      <c r="D53" s="1190"/>
      <c r="E53" s="417"/>
      <c r="F53" s="417"/>
      <c r="G53" s="417"/>
      <c r="H53" s="417"/>
      <c r="I53" s="417"/>
    </row>
    <row r="54" spans="3:9" ht="17.25" customHeight="1">
      <c r="C54" s="673"/>
      <c r="D54" s="673" t="s">
        <v>355</v>
      </c>
      <c r="E54" s="417"/>
      <c r="F54" s="417"/>
      <c r="G54" s="417"/>
      <c r="H54" s="417"/>
      <c r="I54" s="417"/>
    </row>
    <row r="55" spans="3:14" ht="17.25" customHeight="1">
      <c r="C55" s="673"/>
      <c r="D55" s="674" t="s">
        <v>430</v>
      </c>
      <c r="E55" s="417"/>
      <c r="F55" s="417"/>
      <c r="G55" s="417"/>
      <c r="H55" s="417"/>
      <c r="I55" s="417"/>
      <c r="J55" s="629"/>
      <c r="K55" s="629"/>
      <c r="L55" s="629"/>
      <c r="M55" s="629"/>
      <c r="N55" s="629"/>
    </row>
    <row r="56" spans="3:14" ht="17.25" customHeight="1">
      <c r="C56" s="673"/>
      <c r="D56" s="674" t="s">
        <v>356</v>
      </c>
      <c r="E56" s="417"/>
      <c r="F56" s="417"/>
      <c r="G56" s="417"/>
      <c r="H56" s="417"/>
      <c r="I56" s="417"/>
      <c r="J56" s="629"/>
      <c r="K56" s="667"/>
      <c r="L56" s="667"/>
      <c r="M56" s="668"/>
      <c r="N56" s="629"/>
    </row>
    <row r="57" spans="3:14" ht="17.25" customHeight="1">
      <c r="C57" s="673"/>
      <c r="D57" s="674" t="s">
        <v>431</v>
      </c>
      <c r="E57" s="417"/>
      <c r="F57" s="417"/>
      <c r="G57" s="417"/>
      <c r="H57" s="417"/>
      <c r="I57" s="417"/>
      <c r="J57" s="629"/>
      <c r="K57" s="605"/>
      <c r="L57" s="605"/>
      <c r="M57" s="669"/>
      <c r="N57" s="629"/>
    </row>
    <row r="58" spans="3:14" ht="17.25" customHeight="1">
      <c r="C58" s="673"/>
      <c r="D58" s="674" t="s">
        <v>432</v>
      </c>
      <c r="E58" s="417"/>
      <c r="F58" s="417"/>
      <c r="G58" s="417"/>
      <c r="H58" s="417"/>
      <c r="I58" s="417"/>
      <c r="J58" s="629"/>
      <c r="K58" s="667"/>
      <c r="L58" s="672"/>
      <c r="M58" s="668"/>
      <c r="N58" s="629"/>
    </row>
    <row r="59" spans="3:14" ht="17.25" customHeight="1">
      <c r="C59" s="673"/>
      <c r="D59" s="674" t="s">
        <v>357</v>
      </c>
      <c r="E59" s="417"/>
      <c r="F59" s="417"/>
      <c r="G59" s="417"/>
      <c r="H59" s="417"/>
      <c r="I59" s="417"/>
      <c r="J59" s="629"/>
      <c r="K59" s="667"/>
      <c r="L59" s="667"/>
      <c r="M59" s="668"/>
      <c r="N59" s="629"/>
    </row>
    <row r="60" spans="3:14" ht="17.25" customHeight="1">
      <c r="C60" s="673"/>
      <c r="D60" s="674" t="s">
        <v>433</v>
      </c>
      <c r="E60" s="417"/>
      <c r="F60" s="417"/>
      <c r="G60" s="417"/>
      <c r="H60" s="417"/>
      <c r="I60" s="417"/>
      <c r="J60" s="629"/>
      <c r="K60" s="629"/>
      <c r="L60" s="629"/>
      <c r="M60" s="629"/>
      <c r="N60" s="629"/>
    </row>
    <row r="61" spans="4:14" ht="13.5">
      <c r="D61" s="666"/>
      <c r="F61" s="671"/>
      <c r="J61" s="629"/>
      <c r="K61" s="629"/>
      <c r="L61" s="629"/>
      <c r="M61" s="629"/>
      <c r="N61" s="629"/>
    </row>
    <row r="63" ht="13.5">
      <c r="F63" s="671"/>
    </row>
  </sheetData>
  <sheetProtection/>
  <mergeCells count="13">
    <mergeCell ref="B3:N3"/>
    <mergeCell ref="C4:D4"/>
    <mergeCell ref="E4:G4"/>
    <mergeCell ref="H4:I4"/>
    <mergeCell ref="J4:K4"/>
    <mergeCell ref="B6:B7"/>
    <mergeCell ref="C6:C7"/>
    <mergeCell ref="D6:D7"/>
    <mergeCell ref="E6:F6"/>
    <mergeCell ref="G6:H6"/>
    <mergeCell ref="J6:J7"/>
    <mergeCell ref="N6:N7"/>
    <mergeCell ref="C53:D53"/>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B1:AG40"/>
  <sheetViews>
    <sheetView zoomScalePageLayoutView="0" workbookViewId="0" topLeftCell="A1">
      <selection activeCell="I7" sqref="I7"/>
    </sheetView>
  </sheetViews>
  <sheetFormatPr defaultColWidth="9.00390625" defaultRowHeight="13.5"/>
  <cols>
    <col min="1" max="1" width="1.625" style="676" customWidth="1"/>
    <col min="2" max="2" width="12.125" style="676" customWidth="1"/>
    <col min="3" max="3" width="8.00390625" style="676" customWidth="1"/>
    <col min="4" max="4" width="11.75390625" style="676" customWidth="1"/>
    <col min="5" max="5" width="9.50390625" style="676" customWidth="1"/>
    <col min="6" max="6" width="9.875" style="676" customWidth="1"/>
    <col min="7" max="7" width="9.625" style="676" customWidth="1"/>
    <col min="8" max="11" width="7.625" style="676" customWidth="1"/>
    <col min="12" max="12" width="7.00390625" style="676" customWidth="1"/>
    <col min="13" max="13" width="5.00390625" style="676" customWidth="1"/>
    <col min="14" max="14" width="10.125" style="676" customWidth="1"/>
    <col min="15" max="15" width="9.75390625" style="676" customWidth="1"/>
    <col min="16" max="16" width="5.75390625" style="676" customWidth="1"/>
    <col min="17" max="17" width="10.50390625" style="676" bestFit="1" customWidth="1"/>
    <col min="18" max="18" width="6.75390625" style="676" customWidth="1"/>
    <col min="19" max="19" width="9.00390625" style="676" customWidth="1"/>
    <col min="20" max="20" width="10.25390625" style="676" bestFit="1" customWidth="1"/>
    <col min="21" max="16384" width="9.00390625" style="676" customWidth="1"/>
  </cols>
  <sheetData>
    <row r="1" ht="18" customHeight="1">
      <c r="B1" s="675" t="s">
        <v>35</v>
      </c>
    </row>
    <row r="2" ht="24.75" customHeight="1">
      <c r="B2" s="677" t="s">
        <v>434</v>
      </c>
    </row>
    <row r="3" spans="2:22" ht="36.75" customHeight="1" thickBot="1">
      <c r="B3" s="1194" t="s">
        <v>435</v>
      </c>
      <c r="C3" s="1194"/>
      <c r="D3" s="1194"/>
      <c r="E3" s="1194"/>
      <c r="F3" s="1194"/>
      <c r="G3" s="1194"/>
      <c r="H3" s="1194"/>
      <c r="I3" s="1194"/>
      <c r="J3" s="1194"/>
      <c r="K3" s="1194"/>
      <c r="L3" s="1194"/>
      <c r="M3" s="1194"/>
      <c r="N3" s="1194"/>
      <c r="O3" s="1194"/>
      <c r="P3" s="1194"/>
      <c r="Q3" s="1194"/>
      <c r="R3" s="1194"/>
      <c r="V3" s="678"/>
    </row>
    <row r="4" spans="2:33" ht="18" customHeight="1">
      <c r="B4" s="679" t="s">
        <v>92</v>
      </c>
      <c r="C4" s="680"/>
      <c r="D4" s="680"/>
      <c r="E4" s="680"/>
      <c r="F4" s="680"/>
      <c r="G4" s="681"/>
      <c r="H4" s="682" t="s">
        <v>436</v>
      </c>
      <c r="I4" s="682"/>
      <c r="J4" s="682"/>
      <c r="K4" s="682"/>
      <c r="L4" s="683"/>
      <c r="M4" s="681"/>
      <c r="N4" s="682" t="s">
        <v>437</v>
      </c>
      <c r="O4" s="682"/>
      <c r="P4" s="682"/>
      <c r="Q4" s="682"/>
      <c r="R4" s="684"/>
      <c r="S4" s="685"/>
      <c r="T4" s="685"/>
      <c r="U4" s="685"/>
      <c r="V4" s="685"/>
      <c r="W4" s="685"/>
      <c r="X4" s="685"/>
      <c r="Y4" s="685"/>
      <c r="Z4" s="685"/>
      <c r="AA4" s="685"/>
      <c r="AB4" s="685"/>
      <c r="AC4" s="685"/>
      <c r="AD4" s="685"/>
      <c r="AE4" s="685"/>
      <c r="AF4" s="685"/>
      <c r="AG4" s="685"/>
    </row>
    <row r="5" spans="2:33" ht="18" customHeight="1">
      <c r="B5" s="686" t="s">
        <v>438</v>
      </c>
      <c r="C5" s="687" t="s">
        <v>2</v>
      </c>
      <c r="D5" s="688" t="s">
        <v>439</v>
      </c>
      <c r="E5" s="689" t="s">
        <v>440</v>
      </c>
      <c r="F5" s="689" t="s">
        <v>441</v>
      </c>
      <c r="G5" s="690"/>
      <c r="H5" s="1195" t="s">
        <v>442</v>
      </c>
      <c r="I5" s="691" t="s">
        <v>489</v>
      </c>
      <c r="J5" s="691" t="s">
        <v>443</v>
      </c>
      <c r="K5" s="692" t="s">
        <v>444</v>
      </c>
      <c r="L5" s="693"/>
      <c r="M5" s="1197" t="s">
        <v>445</v>
      </c>
      <c r="N5" s="694" t="s">
        <v>446</v>
      </c>
      <c r="O5" s="694" t="s">
        <v>447</v>
      </c>
      <c r="P5" s="695" t="s">
        <v>448</v>
      </c>
      <c r="Q5" s="694" t="s">
        <v>449</v>
      </c>
      <c r="R5" s="696" t="s">
        <v>450</v>
      </c>
      <c r="S5" s="697"/>
      <c r="T5" s="697"/>
      <c r="U5" s="697"/>
      <c r="V5" s="698"/>
      <c r="W5" s="698"/>
      <c r="X5" s="699"/>
      <c r="Y5" s="699"/>
      <c r="Z5" s="699"/>
      <c r="AA5" s="698"/>
      <c r="AB5" s="685"/>
      <c r="AC5" s="699"/>
      <c r="AD5" s="699"/>
      <c r="AE5" s="700"/>
      <c r="AF5" s="699"/>
      <c r="AG5" s="699"/>
    </row>
    <row r="6" spans="2:33" ht="18" customHeight="1">
      <c r="B6" s="701" t="s">
        <v>209</v>
      </c>
      <c r="C6" s="702"/>
      <c r="D6" s="703"/>
      <c r="E6" s="704"/>
      <c r="F6" s="703"/>
      <c r="G6" s="705" t="s">
        <v>22</v>
      </c>
      <c r="H6" s="1196"/>
      <c r="I6" s="706" t="s">
        <v>488</v>
      </c>
      <c r="J6" s="706" t="s">
        <v>451</v>
      </c>
      <c r="K6" s="707" t="s">
        <v>452</v>
      </c>
      <c r="L6" s="706" t="s">
        <v>453</v>
      </c>
      <c r="M6" s="1198"/>
      <c r="N6" s="708" t="s">
        <v>454</v>
      </c>
      <c r="O6" s="708" t="s">
        <v>455</v>
      </c>
      <c r="P6" s="708" t="s">
        <v>456</v>
      </c>
      <c r="Q6" s="708" t="s">
        <v>457</v>
      </c>
      <c r="R6" s="709" t="s">
        <v>458</v>
      </c>
      <c r="S6" s="710"/>
      <c r="T6" s="685"/>
      <c r="U6" s="685"/>
      <c r="V6" s="697"/>
      <c r="W6" s="697"/>
      <c r="X6" s="697"/>
      <c r="Y6" s="697"/>
      <c r="Z6" s="697"/>
      <c r="AA6" s="697"/>
      <c r="AB6" s="698"/>
      <c r="AC6" s="699"/>
      <c r="AD6" s="699"/>
      <c r="AE6" s="699"/>
      <c r="AF6" s="699"/>
      <c r="AG6" s="699"/>
    </row>
    <row r="7" spans="2:33" ht="18" customHeight="1">
      <c r="B7" s="711"/>
      <c r="C7" s="712"/>
      <c r="D7" s="713"/>
      <c r="E7" s="714" t="s">
        <v>14</v>
      </c>
      <c r="F7" s="714" t="s">
        <v>14</v>
      </c>
      <c r="G7" s="714" t="s">
        <v>14</v>
      </c>
      <c r="H7" s="714" t="s">
        <v>14</v>
      </c>
      <c r="I7" s="714" t="s">
        <v>14</v>
      </c>
      <c r="J7" s="714" t="s">
        <v>14</v>
      </c>
      <c r="K7" s="714" t="s">
        <v>14</v>
      </c>
      <c r="L7" s="714" t="s">
        <v>14</v>
      </c>
      <c r="M7" s="715"/>
      <c r="N7" s="687"/>
      <c r="O7" s="687"/>
      <c r="P7" s="716"/>
      <c r="Q7" s="687"/>
      <c r="R7" s="717"/>
      <c r="S7" s="710"/>
      <c r="T7" s="685"/>
      <c r="U7" s="685"/>
      <c r="V7" s="697"/>
      <c r="W7" s="697"/>
      <c r="X7" s="697"/>
      <c r="Y7" s="697"/>
      <c r="Z7" s="697"/>
      <c r="AA7" s="697"/>
      <c r="AB7" s="698"/>
      <c r="AC7" s="699"/>
      <c r="AD7" s="699"/>
      <c r="AE7" s="699"/>
      <c r="AF7" s="699"/>
      <c r="AG7" s="699"/>
    </row>
    <row r="8" spans="2:33" ht="13.5" customHeight="1">
      <c r="B8" s="718"/>
      <c r="C8" s="719"/>
      <c r="D8" s="720"/>
      <c r="E8" s="721">
        <f>ROUNDDOWN(E11+E23,-3)</f>
        <v>0</v>
      </c>
      <c r="F8" s="721">
        <f>ROUNDDOWN(F11+F23,-3)</f>
        <v>0</v>
      </c>
      <c r="G8" s="721">
        <f>G11+G23</f>
        <v>0</v>
      </c>
      <c r="H8" s="722"/>
      <c r="I8" s="722">
        <f>I11</f>
        <v>0</v>
      </c>
      <c r="J8" s="722"/>
      <c r="K8" s="722"/>
      <c r="L8" s="722"/>
      <c r="M8" s="723"/>
      <c r="N8" s="721">
        <f>N11</f>
        <v>0</v>
      </c>
      <c r="O8" s="721">
        <f>O11+O23</f>
        <v>0</v>
      </c>
      <c r="P8" s="724">
        <f>P11+P19</f>
        <v>0</v>
      </c>
      <c r="Q8" s="725">
        <f>Q11+Q23</f>
        <v>0</v>
      </c>
      <c r="R8" s="726">
        <v>0</v>
      </c>
      <c r="S8" s="710"/>
      <c r="T8" s="710"/>
      <c r="U8" s="710"/>
      <c r="V8" s="710"/>
      <c r="W8" s="710"/>
      <c r="X8" s="710"/>
      <c r="Y8" s="710"/>
      <c r="Z8" s="710"/>
      <c r="AA8" s="710"/>
      <c r="AB8" s="698"/>
      <c r="AC8" s="710"/>
      <c r="AD8" s="710"/>
      <c r="AE8" s="698"/>
      <c r="AF8" s="710"/>
      <c r="AG8" s="710"/>
    </row>
    <row r="9" spans="2:33" ht="13.5" customHeight="1">
      <c r="B9" s="727"/>
      <c r="C9" s="728"/>
      <c r="D9" s="729"/>
      <c r="E9" s="704"/>
      <c r="F9" s="704"/>
      <c r="G9" s="704"/>
      <c r="H9" s="730"/>
      <c r="I9" s="730"/>
      <c r="J9" s="730"/>
      <c r="K9" s="730"/>
      <c r="L9" s="730"/>
      <c r="M9" s="731"/>
      <c r="N9" s="704"/>
      <c r="O9" s="704"/>
      <c r="P9" s="732"/>
      <c r="Q9" s="704"/>
      <c r="R9" s="733"/>
      <c r="S9" s="710"/>
      <c r="T9" s="710"/>
      <c r="U9" s="710"/>
      <c r="V9" s="710"/>
      <c r="W9" s="710"/>
      <c r="X9" s="710"/>
      <c r="Y9" s="710"/>
      <c r="Z9" s="710"/>
      <c r="AA9" s="710"/>
      <c r="AB9" s="698"/>
      <c r="AC9" s="710"/>
      <c r="AD9" s="710"/>
      <c r="AE9" s="698"/>
      <c r="AF9" s="710"/>
      <c r="AG9" s="710"/>
    </row>
    <row r="10" spans="2:33" ht="13.5" customHeight="1">
      <c r="B10" s="734"/>
      <c r="C10" s="735"/>
      <c r="D10" s="736" t="s">
        <v>459</v>
      </c>
      <c r="E10" s="721"/>
      <c r="F10" s="735"/>
      <c r="G10" s="689"/>
      <c r="H10" s="737"/>
      <c r="I10" s="737"/>
      <c r="J10" s="737"/>
      <c r="K10" s="737"/>
      <c r="L10" s="737"/>
      <c r="M10" s="738"/>
      <c r="N10" s="687"/>
      <c r="O10" s="687"/>
      <c r="P10" s="716"/>
      <c r="Q10" s="687"/>
      <c r="R10" s="717"/>
      <c r="S10" s="710"/>
      <c r="T10" s="739"/>
      <c r="U10" s="710"/>
      <c r="V10" s="710"/>
      <c r="W10" s="710"/>
      <c r="X10" s="740"/>
      <c r="Y10" s="710"/>
      <c r="Z10" s="710"/>
      <c r="AA10" s="710"/>
      <c r="AB10" s="698"/>
      <c r="AC10" s="710"/>
      <c r="AD10" s="710"/>
      <c r="AE10" s="698"/>
      <c r="AF10" s="710"/>
      <c r="AG10" s="710"/>
    </row>
    <row r="11" spans="2:33" ht="13.5" customHeight="1">
      <c r="B11" s="741"/>
      <c r="C11" s="703"/>
      <c r="D11" s="742" t="s">
        <v>460</v>
      </c>
      <c r="E11" s="704">
        <f>SUM(F11)</f>
        <v>0</v>
      </c>
      <c r="F11" s="704">
        <f>SUM(G11:L11)</f>
        <v>0</v>
      </c>
      <c r="G11" s="704">
        <f>SUM(G13:G19)</f>
        <v>0</v>
      </c>
      <c r="H11" s="743"/>
      <c r="I11" s="730">
        <f>SUM(I13:I19)</f>
        <v>0</v>
      </c>
      <c r="J11" s="730"/>
      <c r="K11" s="743"/>
      <c r="L11" s="743"/>
      <c r="M11" s="731"/>
      <c r="N11" s="704"/>
      <c r="O11" s="704"/>
      <c r="P11" s="732">
        <v>0</v>
      </c>
      <c r="Q11" s="704"/>
      <c r="R11" s="733">
        <v>0</v>
      </c>
      <c r="S11" s="710"/>
      <c r="T11" s="739"/>
      <c r="U11" s="710"/>
      <c r="V11" s="710"/>
      <c r="W11" s="710"/>
      <c r="X11" s="710"/>
      <c r="Y11" s="710"/>
      <c r="Z11" s="710"/>
      <c r="AA11" s="710"/>
      <c r="AB11" s="698"/>
      <c r="AC11" s="710"/>
      <c r="AD11" s="710"/>
      <c r="AE11" s="698"/>
      <c r="AF11" s="710"/>
      <c r="AG11" s="710"/>
    </row>
    <row r="12" spans="2:33" ht="13.5" customHeight="1">
      <c r="B12" s="744"/>
      <c r="C12" s="745"/>
      <c r="D12" s="746"/>
      <c r="E12" s="721"/>
      <c r="F12" s="721"/>
      <c r="G12" s="747"/>
      <c r="H12" s="722"/>
      <c r="I12" s="722"/>
      <c r="J12" s="722"/>
      <c r="K12" s="722"/>
      <c r="L12" s="722"/>
      <c r="M12" s="738"/>
      <c r="N12" s="747"/>
      <c r="O12" s="747"/>
      <c r="P12" s="693"/>
      <c r="Q12" s="747"/>
      <c r="R12" s="748"/>
      <c r="S12" s="710"/>
      <c r="T12" s="749"/>
      <c r="U12" s="710"/>
      <c r="V12" s="710"/>
      <c r="W12" s="710"/>
      <c r="X12" s="710"/>
      <c r="Y12" s="710"/>
      <c r="Z12" s="710"/>
      <c r="AA12" s="710"/>
      <c r="AB12" s="698"/>
      <c r="AC12" s="710"/>
      <c r="AD12" s="710"/>
      <c r="AE12" s="698"/>
      <c r="AF12" s="710"/>
      <c r="AG12" s="710"/>
    </row>
    <row r="13" spans="2:33" ht="13.5" customHeight="1">
      <c r="B13" s="741"/>
      <c r="C13" s="703"/>
      <c r="D13" s="750"/>
      <c r="E13" s="704"/>
      <c r="F13" s="704">
        <f>SUM(G13:L13)</f>
        <v>0</v>
      </c>
      <c r="G13" s="704"/>
      <c r="H13" s="730"/>
      <c r="I13" s="730"/>
      <c r="J13" s="730"/>
      <c r="K13" s="730"/>
      <c r="L13" s="730"/>
      <c r="M13" s="731"/>
      <c r="N13" s="704"/>
      <c r="O13" s="704"/>
      <c r="P13" s="751"/>
      <c r="Q13" s="704"/>
      <c r="R13" s="733"/>
      <c r="S13" s="710"/>
      <c r="T13" s="710"/>
      <c r="U13" s="710"/>
      <c r="V13" s="710"/>
      <c r="W13" s="710"/>
      <c r="X13" s="710"/>
      <c r="Y13" s="710"/>
      <c r="Z13" s="710"/>
      <c r="AA13" s="710"/>
      <c r="AB13" s="698"/>
      <c r="AC13" s="710"/>
      <c r="AD13" s="710"/>
      <c r="AE13" s="698"/>
      <c r="AF13" s="710"/>
      <c r="AG13" s="710"/>
    </row>
    <row r="14" spans="2:33" ht="13.5" customHeight="1">
      <c r="B14" s="744"/>
      <c r="C14" s="735"/>
      <c r="D14" s="746"/>
      <c r="E14" s="721"/>
      <c r="F14" s="721"/>
      <c r="G14" s="747"/>
      <c r="H14" s="722"/>
      <c r="I14" s="722"/>
      <c r="J14" s="722"/>
      <c r="K14" s="722"/>
      <c r="L14" s="722"/>
      <c r="M14" s="738"/>
      <c r="N14" s="721"/>
      <c r="O14" s="721"/>
      <c r="P14" s="752"/>
      <c r="Q14" s="721"/>
      <c r="R14" s="726"/>
      <c r="S14" s="710"/>
      <c r="T14" s="710"/>
      <c r="U14" s="710"/>
      <c r="V14" s="710"/>
      <c r="W14" s="710"/>
      <c r="X14" s="710"/>
      <c r="Y14" s="710"/>
      <c r="Z14" s="710"/>
      <c r="AA14" s="710"/>
      <c r="AB14" s="698"/>
      <c r="AC14" s="710"/>
      <c r="AD14" s="710"/>
      <c r="AE14" s="698"/>
      <c r="AF14" s="710"/>
      <c r="AG14" s="710"/>
    </row>
    <row r="15" spans="2:33" ht="13.5" customHeight="1">
      <c r="B15" s="741"/>
      <c r="C15" s="703"/>
      <c r="D15" s="753"/>
      <c r="E15" s="704"/>
      <c r="F15" s="704">
        <f>SUM(G15:L15)</f>
        <v>0</v>
      </c>
      <c r="G15" s="704"/>
      <c r="H15" s="730"/>
      <c r="I15" s="730"/>
      <c r="J15" s="730"/>
      <c r="K15" s="730"/>
      <c r="L15" s="730"/>
      <c r="M15" s="731"/>
      <c r="N15" s="704"/>
      <c r="O15" s="704"/>
      <c r="P15" s="751"/>
      <c r="Q15" s="704"/>
      <c r="R15" s="733"/>
      <c r="S15" s="710"/>
      <c r="T15" s="710"/>
      <c r="U15" s="710"/>
      <c r="V15" s="710"/>
      <c r="W15" s="710"/>
      <c r="X15" s="710"/>
      <c r="Y15" s="710"/>
      <c r="Z15" s="710"/>
      <c r="AA15" s="710"/>
      <c r="AB15" s="698"/>
      <c r="AC15" s="710"/>
      <c r="AD15" s="710"/>
      <c r="AE15" s="698"/>
      <c r="AF15" s="710"/>
      <c r="AG15" s="710"/>
    </row>
    <row r="16" spans="2:33" ht="13.5" customHeight="1">
      <c r="B16" s="744"/>
      <c r="C16" s="745"/>
      <c r="D16" s="754"/>
      <c r="E16" s="721"/>
      <c r="F16" s="735"/>
      <c r="G16" s="755"/>
      <c r="H16" s="737"/>
      <c r="I16" s="737"/>
      <c r="J16" s="756"/>
      <c r="K16" s="756"/>
      <c r="L16" s="756"/>
      <c r="M16" s="757"/>
      <c r="N16" s="747"/>
      <c r="O16" s="747"/>
      <c r="P16" s="693"/>
      <c r="Q16" s="747"/>
      <c r="R16" s="748"/>
      <c r="S16" s="710"/>
      <c r="T16" s="710"/>
      <c r="U16" s="710"/>
      <c r="V16" s="710"/>
      <c r="W16" s="710"/>
      <c r="X16" s="710"/>
      <c r="Y16" s="710"/>
      <c r="Z16" s="710"/>
      <c r="AA16" s="710"/>
      <c r="AB16" s="698"/>
      <c r="AC16" s="710"/>
      <c r="AD16" s="710"/>
      <c r="AE16" s="698"/>
      <c r="AF16" s="710"/>
      <c r="AG16" s="710"/>
    </row>
    <row r="17" spans="2:33" ht="13.5" customHeight="1">
      <c r="B17" s="741"/>
      <c r="C17" s="703"/>
      <c r="D17" s="758"/>
      <c r="E17" s="704"/>
      <c r="F17" s="704">
        <f>SUM(G17:L17)</f>
        <v>0</v>
      </c>
      <c r="G17" s="704"/>
      <c r="H17" s="743"/>
      <c r="I17" s="759"/>
      <c r="J17" s="730"/>
      <c r="K17" s="730"/>
      <c r="L17" s="730"/>
      <c r="M17" s="731"/>
      <c r="N17" s="704"/>
      <c r="O17" s="704"/>
      <c r="P17" s="751"/>
      <c r="Q17" s="704"/>
      <c r="R17" s="733"/>
      <c r="S17" s="710"/>
      <c r="T17" s="710"/>
      <c r="U17" s="710"/>
      <c r="V17" s="710"/>
      <c r="W17" s="710"/>
      <c r="X17" s="710"/>
      <c r="Y17" s="710"/>
      <c r="Z17" s="710"/>
      <c r="AA17" s="710"/>
      <c r="AB17" s="698"/>
      <c r="AC17" s="710"/>
      <c r="AD17" s="710"/>
      <c r="AE17" s="698"/>
      <c r="AF17" s="710"/>
      <c r="AG17" s="710"/>
    </row>
    <row r="18" spans="2:33" ht="13.5" customHeight="1">
      <c r="B18" s="734"/>
      <c r="C18" s="735"/>
      <c r="D18" s="760"/>
      <c r="E18" s="747"/>
      <c r="F18" s="747"/>
      <c r="G18" s="747"/>
      <c r="H18" s="756"/>
      <c r="I18" s="761"/>
      <c r="J18" s="756"/>
      <c r="K18" s="756"/>
      <c r="L18" s="756"/>
      <c r="M18" s="757"/>
      <c r="N18" s="747"/>
      <c r="O18" s="747"/>
      <c r="P18" s="693"/>
      <c r="Q18" s="747"/>
      <c r="R18" s="748"/>
      <c r="S18" s="710"/>
      <c r="T18" s="710"/>
      <c r="U18" s="710"/>
      <c r="V18" s="710"/>
      <c r="W18" s="710"/>
      <c r="X18" s="710"/>
      <c r="Y18" s="710"/>
      <c r="Z18" s="710"/>
      <c r="AA18" s="710"/>
      <c r="AB18" s="698"/>
      <c r="AC18" s="710"/>
      <c r="AD18" s="710"/>
      <c r="AE18" s="698"/>
      <c r="AF18" s="710"/>
      <c r="AG18" s="710"/>
    </row>
    <row r="19" spans="2:33" ht="13.5" customHeight="1">
      <c r="B19" s="741"/>
      <c r="C19" s="703"/>
      <c r="D19" s="742"/>
      <c r="E19" s="704"/>
      <c r="F19" s="704">
        <f>SUM(G19:L19)</f>
        <v>0</v>
      </c>
      <c r="G19" s="704"/>
      <c r="H19" s="730"/>
      <c r="I19" s="730"/>
      <c r="J19" s="730"/>
      <c r="K19" s="730"/>
      <c r="L19" s="730"/>
      <c r="M19" s="731"/>
      <c r="N19" s="710"/>
      <c r="O19" s="762"/>
      <c r="P19" s="763"/>
      <c r="Q19" s="762"/>
      <c r="R19" s="733"/>
      <c r="S19" s="710"/>
      <c r="T19" s="710"/>
      <c r="U19" s="710"/>
      <c r="V19" s="710"/>
      <c r="W19" s="710"/>
      <c r="X19" s="710"/>
      <c r="Y19" s="710"/>
      <c r="Z19" s="710"/>
      <c r="AA19" s="710"/>
      <c r="AB19" s="698"/>
      <c r="AC19" s="710"/>
      <c r="AD19" s="710"/>
      <c r="AE19" s="698"/>
      <c r="AF19" s="710"/>
      <c r="AG19" s="710"/>
    </row>
    <row r="20" spans="2:33" ht="13.5" customHeight="1">
      <c r="B20" s="744"/>
      <c r="C20" s="745"/>
      <c r="D20" s="754"/>
      <c r="E20" s="721"/>
      <c r="F20" s="721"/>
      <c r="G20" s="747"/>
      <c r="H20" s="722"/>
      <c r="I20" s="722"/>
      <c r="J20" s="722"/>
      <c r="K20" s="722"/>
      <c r="L20" s="722"/>
      <c r="M20" s="738"/>
      <c r="N20" s="747"/>
      <c r="O20" s="764"/>
      <c r="P20" s="765"/>
      <c r="Q20" s="725"/>
      <c r="R20" s="726"/>
      <c r="S20" s="710"/>
      <c r="T20" s="710"/>
      <c r="U20" s="710"/>
      <c r="V20" s="710"/>
      <c r="W20" s="710"/>
      <c r="X20" s="710"/>
      <c r="Y20" s="710"/>
      <c r="Z20" s="710"/>
      <c r="AA20" s="710"/>
      <c r="AB20" s="698"/>
      <c r="AC20" s="710"/>
      <c r="AD20" s="710"/>
      <c r="AE20" s="698"/>
      <c r="AF20" s="710"/>
      <c r="AG20" s="710"/>
    </row>
    <row r="21" spans="2:33" ht="13.5" customHeight="1">
      <c r="B21" s="741"/>
      <c r="C21" s="703"/>
      <c r="D21" s="753"/>
      <c r="E21" s="704"/>
      <c r="F21" s="704"/>
      <c r="G21" s="704"/>
      <c r="H21" s="730"/>
      <c r="I21" s="730"/>
      <c r="J21" s="730"/>
      <c r="K21" s="730"/>
      <c r="L21" s="730"/>
      <c r="M21" s="731"/>
      <c r="N21" s="704"/>
      <c r="O21" s="762"/>
      <c r="P21" s="763"/>
      <c r="Q21" s="762"/>
      <c r="R21" s="733"/>
      <c r="S21" s="710"/>
      <c r="T21" s="710"/>
      <c r="U21" s="710"/>
      <c r="V21" s="710"/>
      <c r="W21" s="710"/>
      <c r="X21" s="710"/>
      <c r="Y21" s="710"/>
      <c r="Z21" s="710"/>
      <c r="AA21" s="710"/>
      <c r="AB21" s="698"/>
      <c r="AC21" s="710"/>
      <c r="AD21" s="710"/>
      <c r="AE21" s="698"/>
      <c r="AF21" s="710"/>
      <c r="AG21" s="710"/>
    </row>
    <row r="22" spans="2:33" ht="13.5">
      <c r="B22" s="744"/>
      <c r="C22" s="735"/>
      <c r="D22" s="736" t="s">
        <v>459</v>
      </c>
      <c r="E22" s="721"/>
      <c r="F22" s="735"/>
      <c r="G22" s="689"/>
      <c r="H22" s="689"/>
      <c r="I22" s="689"/>
      <c r="J22" s="689"/>
      <c r="K22" s="689"/>
      <c r="L22" s="689"/>
      <c r="M22" s="738"/>
      <c r="N22" s="747"/>
      <c r="O22" s="764"/>
      <c r="P22" s="766"/>
      <c r="Q22" s="764"/>
      <c r="R22" s="748"/>
      <c r="S22" s="710"/>
      <c r="T22" s="710"/>
      <c r="U22" s="710"/>
      <c r="V22" s="710"/>
      <c r="W22" s="710"/>
      <c r="X22" s="710"/>
      <c r="Y22" s="710"/>
      <c r="Z22" s="710"/>
      <c r="AA22" s="710"/>
      <c r="AB22" s="698"/>
      <c r="AC22" s="710"/>
      <c r="AD22" s="710"/>
      <c r="AE22" s="698"/>
      <c r="AF22" s="710"/>
      <c r="AG22" s="710"/>
    </row>
    <row r="23" spans="2:33" ht="13.5">
      <c r="B23" s="741"/>
      <c r="C23" s="703"/>
      <c r="D23" s="742" t="s">
        <v>460</v>
      </c>
      <c r="E23" s="704">
        <f>G23</f>
        <v>0</v>
      </c>
      <c r="F23" s="704">
        <f>G23</f>
        <v>0</v>
      </c>
      <c r="G23" s="704">
        <f>G25</f>
        <v>0</v>
      </c>
      <c r="H23" s="704"/>
      <c r="I23" s="704"/>
      <c r="J23" s="704"/>
      <c r="K23" s="704"/>
      <c r="L23" s="704"/>
      <c r="M23" s="731"/>
      <c r="N23" s="704"/>
      <c r="O23" s="762"/>
      <c r="P23" s="763">
        <v>0</v>
      </c>
      <c r="Q23" s="762"/>
      <c r="R23" s="733">
        <v>0</v>
      </c>
      <c r="S23" s="710"/>
      <c r="T23" s="710"/>
      <c r="U23" s="710"/>
      <c r="V23" s="710"/>
      <c r="W23" s="710"/>
      <c r="X23" s="710"/>
      <c r="Y23" s="710"/>
      <c r="Z23" s="710"/>
      <c r="AA23" s="710"/>
      <c r="AB23" s="698"/>
      <c r="AC23" s="710"/>
      <c r="AD23" s="710"/>
      <c r="AE23" s="698"/>
      <c r="AF23" s="710"/>
      <c r="AG23" s="710"/>
    </row>
    <row r="24" spans="2:33" ht="13.5">
      <c r="B24" s="744"/>
      <c r="C24" s="735"/>
      <c r="D24" s="735"/>
      <c r="E24" s="721"/>
      <c r="F24" s="735"/>
      <c r="G24" s="689"/>
      <c r="H24" s="689"/>
      <c r="I24" s="689"/>
      <c r="J24" s="689"/>
      <c r="K24" s="689"/>
      <c r="L24" s="689"/>
      <c r="M24" s="767"/>
      <c r="N24" s="687"/>
      <c r="O24" s="687"/>
      <c r="P24" s="716"/>
      <c r="Q24" s="687"/>
      <c r="R24" s="717"/>
      <c r="S24" s="710"/>
      <c r="T24" s="710"/>
      <c r="U24" s="710"/>
      <c r="V24" s="710"/>
      <c r="W24" s="710"/>
      <c r="X24" s="710"/>
      <c r="Y24" s="710"/>
      <c r="Z24" s="710"/>
      <c r="AA24" s="710"/>
      <c r="AB24" s="698"/>
      <c r="AC24" s="710"/>
      <c r="AD24" s="710"/>
      <c r="AE24" s="698"/>
      <c r="AF24" s="710"/>
      <c r="AG24" s="710"/>
    </row>
    <row r="25" spans="2:33" ht="13.5">
      <c r="B25" s="741"/>
      <c r="C25" s="703"/>
      <c r="D25" s="768"/>
      <c r="E25" s="704"/>
      <c r="F25" s="704">
        <f>G23</f>
        <v>0</v>
      </c>
      <c r="G25" s="704"/>
      <c r="H25" s="769"/>
      <c r="I25" s="770"/>
      <c r="J25" s="769"/>
      <c r="K25" s="769"/>
      <c r="L25" s="769"/>
      <c r="M25" s="731"/>
      <c r="N25" s="704"/>
      <c r="O25" s="704"/>
      <c r="P25" s="732"/>
      <c r="Q25" s="704"/>
      <c r="R25" s="733"/>
      <c r="S25" s="710"/>
      <c r="T25" s="710"/>
      <c r="U25" s="710"/>
      <c r="V25" s="710"/>
      <c r="W25" s="710"/>
      <c r="X25" s="710"/>
      <c r="Y25" s="710"/>
      <c r="Z25" s="710"/>
      <c r="AA25" s="710"/>
      <c r="AB25" s="698"/>
      <c r="AC25" s="710"/>
      <c r="AD25" s="710"/>
      <c r="AE25" s="698"/>
      <c r="AF25" s="710"/>
      <c r="AG25" s="710"/>
    </row>
    <row r="26" spans="2:33" ht="13.5">
      <c r="B26" s="734"/>
      <c r="C26" s="735"/>
      <c r="D26" s="771"/>
      <c r="E26" s="721"/>
      <c r="F26" s="721"/>
      <c r="G26" s="721"/>
      <c r="H26" s="714"/>
      <c r="I26" s="772"/>
      <c r="J26" s="714"/>
      <c r="K26" s="714"/>
      <c r="L26" s="714"/>
      <c r="M26" s="773"/>
      <c r="N26" s="721"/>
      <c r="O26" s="721"/>
      <c r="P26" s="774"/>
      <c r="Q26" s="721"/>
      <c r="R26" s="726"/>
      <c r="S26" s="710"/>
      <c r="T26" s="710"/>
      <c r="U26" s="710"/>
      <c r="V26" s="710"/>
      <c r="W26" s="710"/>
      <c r="X26" s="710"/>
      <c r="Y26" s="710"/>
      <c r="Z26" s="710"/>
      <c r="AA26" s="710"/>
      <c r="AB26" s="698"/>
      <c r="AC26" s="710"/>
      <c r="AD26" s="710"/>
      <c r="AE26" s="698"/>
      <c r="AF26" s="710"/>
      <c r="AG26" s="710"/>
    </row>
    <row r="27" spans="2:33" ht="13.5">
      <c r="B27" s="734"/>
      <c r="C27" s="735"/>
      <c r="D27" s="771"/>
      <c r="E27" s="721"/>
      <c r="F27" s="721"/>
      <c r="G27" s="721"/>
      <c r="H27" s="714"/>
      <c r="I27" s="772"/>
      <c r="J27" s="714"/>
      <c r="K27" s="714"/>
      <c r="L27" s="714"/>
      <c r="M27" s="773"/>
      <c r="N27" s="721"/>
      <c r="O27" s="721"/>
      <c r="P27" s="774"/>
      <c r="Q27" s="721"/>
      <c r="R27" s="726"/>
      <c r="S27" s="710"/>
      <c r="T27" s="710"/>
      <c r="U27" s="710"/>
      <c r="V27" s="710"/>
      <c r="W27" s="710"/>
      <c r="X27" s="710"/>
      <c r="Y27" s="710"/>
      <c r="Z27" s="710"/>
      <c r="AA27" s="710"/>
      <c r="AB27" s="698"/>
      <c r="AC27" s="710"/>
      <c r="AD27" s="710"/>
      <c r="AE27" s="698"/>
      <c r="AF27" s="710"/>
      <c r="AG27" s="710"/>
    </row>
    <row r="28" spans="2:33" ht="13.5">
      <c r="B28" s="744"/>
      <c r="C28" s="745"/>
      <c r="D28" s="775"/>
      <c r="E28" s="747"/>
      <c r="F28" s="747"/>
      <c r="G28" s="747"/>
      <c r="H28" s="776"/>
      <c r="I28" s="777"/>
      <c r="J28" s="776"/>
      <c r="K28" s="776"/>
      <c r="L28" s="776"/>
      <c r="M28" s="778"/>
      <c r="N28" s="747"/>
      <c r="O28" s="747"/>
      <c r="P28" s="779"/>
      <c r="Q28" s="747"/>
      <c r="R28" s="748"/>
      <c r="S28" s="710"/>
      <c r="T28" s="710"/>
      <c r="U28" s="710"/>
      <c r="V28" s="710"/>
      <c r="W28" s="710"/>
      <c r="X28" s="710"/>
      <c r="Y28" s="710"/>
      <c r="Z28" s="710"/>
      <c r="AA28" s="710"/>
      <c r="AB28" s="698"/>
      <c r="AC28" s="710"/>
      <c r="AD28" s="710"/>
      <c r="AE28" s="698"/>
      <c r="AF28" s="710"/>
      <c r="AG28" s="710"/>
    </row>
    <row r="29" spans="2:33" ht="13.5">
      <c r="B29" s="741"/>
      <c r="C29" s="703"/>
      <c r="D29" s="780"/>
      <c r="E29" s="704"/>
      <c r="F29" s="704"/>
      <c r="G29" s="704"/>
      <c r="H29" s="769"/>
      <c r="I29" s="770"/>
      <c r="J29" s="769"/>
      <c r="K29" s="769"/>
      <c r="L29" s="769"/>
      <c r="M29" s="781"/>
      <c r="N29" s="704"/>
      <c r="O29" s="704"/>
      <c r="P29" s="732"/>
      <c r="Q29" s="704"/>
      <c r="R29" s="733"/>
      <c r="S29" s="710"/>
      <c r="T29" s="710"/>
      <c r="U29" s="710"/>
      <c r="V29" s="710"/>
      <c r="W29" s="710"/>
      <c r="X29" s="710"/>
      <c r="Y29" s="710"/>
      <c r="Z29" s="710"/>
      <c r="AA29" s="710"/>
      <c r="AB29" s="698"/>
      <c r="AC29" s="710"/>
      <c r="AD29" s="710"/>
      <c r="AE29" s="698"/>
      <c r="AF29" s="710"/>
      <c r="AG29" s="710"/>
    </row>
    <row r="30" spans="2:33" ht="13.5" customHeight="1">
      <c r="B30" s="734"/>
      <c r="C30" s="735"/>
      <c r="D30" s="782"/>
      <c r="E30" s="721"/>
      <c r="F30" s="735"/>
      <c r="G30" s="783"/>
      <c r="H30" s="783"/>
      <c r="I30" s="783"/>
      <c r="J30" s="783"/>
      <c r="K30" s="783"/>
      <c r="L30" s="783"/>
      <c r="M30" s="767"/>
      <c r="N30" s="721"/>
      <c r="O30" s="721"/>
      <c r="P30" s="752"/>
      <c r="Q30" s="721"/>
      <c r="R30" s="726"/>
      <c r="S30" s="710"/>
      <c r="T30" s="710"/>
      <c r="U30" s="710"/>
      <c r="V30" s="710"/>
      <c r="W30" s="710"/>
      <c r="X30" s="710"/>
      <c r="Y30" s="710"/>
      <c r="Z30" s="710"/>
      <c r="AA30" s="710"/>
      <c r="AB30" s="698"/>
      <c r="AC30" s="710"/>
      <c r="AD30" s="710"/>
      <c r="AE30" s="698"/>
      <c r="AF30" s="710"/>
      <c r="AG30" s="710"/>
    </row>
    <row r="31" spans="2:33" ht="13.5" customHeight="1">
      <c r="B31" s="741"/>
      <c r="C31" s="703"/>
      <c r="D31" s="784"/>
      <c r="E31" s="704"/>
      <c r="F31" s="704"/>
      <c r="G31" s="704"/>
      <c r="H31" s="704"/>
      <c r="I31" s="704"/>
      <c r="J31" s="704"/>
      <c r="K31" s="704"/>
      <c r="L31" s="704"/>
      <c r="M31" s="781"/>
      <c r="N31" s="704"/>
      <c r="O31" s="704"/>
      <c r="P31" s="732"/>
      <c r="Q31" s="704"/>
      <c r="R31" s="733"/>
      <c r="S31" s="710"/>
      <c r="T31" s="710"/>
      <c r="U31" s="710"/>
      <c r="V31" s="710"/>
      <c r="W31" s="710"/>
      <c r="X31" s="710"/>
      <c r="Y31" s="710"/>
      <c r="Z31" s="710"/>
      <c r="AA31" s="710"/>
      <c r="AB31" s="698"/>
      <c r="AC31" s="710"/>
      <c r="AD31" s="710"/>
      <c r="AE31" s="698"/>
      <c r="AF31" s="710"/>
      <c r="AG31" s="710"/>
    </row>
    <row r="32" spans="2:33" ht="13.5">
      <c r="B32" s="744"/>
      <c r="C32" s="735"/>
      <c r="D32" s="785"/>
      <c r="E32" s="721"/>
      <c r="F32" s="735"/>
      <c r="G32" s="783"/>
      <c r="H32" s="783"/>
      <c r="I32" s="783"/>
      <c r="J32" s="783"/>
      <c r="K32" s="783"/>
      <c r="L32" s="783"/>
      <c r="M32" s="767"/>
      <c r="N32" s="747"/>
      <c r="O32" s="747"/>
      <c r="P32" s="693"/>
      <c r="Q32" s="747"/>
      <c r="R32" s="748"/>
      <c r="S32" s="710"/>
      <c r="T32" s="710"/>
      <c r="U32" s="710"/>
      <c r="V32" s="710"/>
      <c r="W32" s="710"/>
      <c r="X32" s="710"/>
      <c r="Y32" s="710"/>
      <c r="Z32" s="710"/>
      <c r="AA32" s="710"/>
      <c r="AB32" s="698"/>
      <c r="AC32" s="710"/>
      <c r="AD32" s="710"/>
      <c r="AE32" s="698"/>
      <c r="AF32" s="710"/>
      <c r="AG32" s="710"/>
    </row>
    <row r="33" spans="2:33" ht="13.5">
      <c r="B33" s="741"/>
      <c r="C33" s="703"/>
      <c r="D33" s="786"/>
      <c r="E33" s="704"/>
      <c r="F33" s="704"/>
      <c r="G33" s="704"/>
      <c r="H33" s="704"/>
      <c r="I33" s="704"/>
      <c r="J33" s="704"/>
      <c r="K33" s="704"/>
      <c r="L33" s="704"/>
      <c r="M33" s="781"/>
      <c r="N33" s="704"/>
      <c r="O33" s="704"/>
      <c r="P33" s="732"/>
      <c r="Q33" s="704"/>
      <c r="R33" s="733"/>
      <c r="S33" s="710"/>
      <c r="T33" s="710"/>
      <c r="U33" s="710"/>
      <c r="V33" s="710"/>
      <c r="W33" s="710"/>
      <c r="X33" s="710"/>
      <c r="Y33" s="710"/>
      <c r="Z33" s="710"/>
      <c r="AA33" s="710"/>
      <c r="AB33" s="698"/>
      <c r="AC33" s="710"/>
      <c r="AD33" s="710"/>
      <c r="AE33" s="698"/>
      <c r="AF33" s="710"/>
      <c r="AG33" s="710"/>
    </row>
    <row r="34" spans="2:33" ht="13.5">
      <c r="B34" s="744"/>
      <c r="C34" s="745"/>
      <c r="D34" s="787"/>
      <c r="E34" s="721"/>
      <c r="F34" s="735"/>
      <c r="G34" s="689"/>
      <c r="H34" s="689"/>
      <c r="I34" s="689"/>
      <c r="J34" s="689"/>
      <c r="K34" s="689"/>
      <c r="L34" s="689"/>
      <c r="M34" s="767"/>
      <c r="N34" s="687"/>
      <c r="O34" s="687"/>
      <c r="P34" s="716"/>
      <c r="Q34" s="687"/>
      <c r="R34" s="717"/>
      <c r="S34" s="710"/>
      <c r="T34" s="710"/>
      <c r="U34" s="710"/>
      <c r="V34" s="710"/>
      <c r="W34" s="710"/>
      <c r="X34" s="710"/>
      <c r="Y34" s="710"/>
      <c r="Z34" s="710"/>
      <c r="AA34" s="710"/>
      <c r="AB34" s="698"/>
      <c r="AC34" s="710"/>
      <c r="AD34" s="710"/>
      <c r="AE34" s="698"/>
      <c r="AF34" s="710"/>
      <c r="AG34" s="710"/>
    </row>
    <row r="35" spans="2:33" ht="13.5">
      <c r="B35" s="741"/>
      <c r="C35" s="703"/>
      <c r="D35" s="786"/>
      <c r="E35" s="704"/>
      <c r="F35" s="704"/>
      <c r="G35" s="704"/>
      <c r="H35" s="769"/>
      <c r="I35" s="704"/>
      <c r="J35" s="769"/>
      <c r="K35" s="769"/>
      <c r="L35" s="769"/>
      <c r="M35" s="781"/>
      <c r="N35" s="704"/>
      <c r="O35" s="704"/>
      <c r="P35" s="732"/>
      <c r="Q35" s="704"/>
      <c r="R35" s="733"/>
      <c r="S35" s="710"/>
      <c r="T35" s="710"/>
      <c r="U35" s="710"/>
      <c r="V35" s="710"/>
      <c r="W35" s="710"/>
      <c r="X35" s="710"/>
      <c r="Y35" s="710"/>
      <c r="Z35" s="710"/>
      <c r="AA35" s="710"/>
      <c r="AB35" s="698"/>
      <c r="AC35" s="710"/>
      <c r="AD35" s="710"/>
      <c r="AE35" s="698"/>
      <c r="AF35" s="710"/>
      <c r="AG35" s="710"/>
    </row>
    <row r="36" spans="2:33" ht="13.5">
      <c r="B36" s="734"/>
      <c r="C36" s="735"/>
      <c r="D36" s="788"/>
      <c r="E36" s="747"/>
      <c r="F36" s="747"/>
      <c r="G36" s="747"/>
      <c r="H36" s="747"/>
      <c r="I36" s="788"/>
      <c r="J36" s="747"/>
      <c r="K36" s="747"/>
      <c r="L36" s="747"/>
      <c r="M36" s="690"/>
      <c r="N36" s="747"/>
      <c r="O36" s="747"/>
      <c r="P36" s="693"/>
      <c r="Q36" s="747"/>
      <c r="R36" s="748"/>
      <c r="S36" s="710"/>
      <c r="T36" s="710"/>
      <c r="U36" s="710"/>
      <c r="V36" s="710"/>
      <c r="W36" s="710"/>
      <c r="X36" s="710"/>
      <c r="Y36" s="710"/>
      <c r="Z36" s="710"/>
      <c r="AA36" s="710"/>
      <c r="AB36" s="698"/>
      <c r="AC36" s="710"/>
      <c r="AD36" s="710"/>
      <c r="AE36" s="698"/>
      <c r="AF36" s="710"/>
      <c r="AG36" s="710"/>
    </row>
    <row r="37" spans="2:33" ht="13.5">
      <c r="B37" s="734"/>
      <c r="C37" s="735"/>
      <c r="D37" s="703"/>
      <c r="E37" s="704"/>
      <c r="F37" s="704"/>
      <c r="G37" s="704"/>
      <c r="H37" s="704"/>
      <c r="I37" s="770"/>
      <c r="J37" s="704"/>
      <c r="K37" s="704"/>
      <c r="L37" s="704"/>
      <c r="M37" s="781"/>
      <c r="N37" s="704"/>
      <c r="O37" s="704"/>
      <c r="P37" s="732"/>
      <c r="Q37" s="704"/>
      <c r="R37" s="733"/>
      <c r="S37" s="710"/>
      <c r="T37" s="710"/>
      <c r="U37" s="710"/>
      <c r="V37" s="710"/>
      <c r="W37" s="710"/>
      <c r="X37" s="710"/>
      <c r="Y37" s="710"/>
      <c r="Z37" s="710"/>
      <c r="AA37" s="710"/>
      <c r="AB37" s="698"/>
      <c r="AC37" s="710"/>
      <c r="AD37" s="710"/>
      <c r="AE37" s="698"/>
      <c r="AF37" s="710"/>
      <c r="AG37" s="710"/>
    </row>
    <row r="38" spans="2:33" ht="13.5">
      <c r="B38" s="744"/>
      <c r="C38" s="745"/>
      <c r="D38" s="745"/>
      <c r="E38" s="721"/>
      <c r="F38" s="721"/>
      <c r="G38" s="747"/>
      <c r="H38" s="721"/>
      <c r="I38" s="721"/>
      <c r="J38" s="721"/>
      <c r="K38" s="721"/>
      <c r="L38" s="721"/>
      <c r="M38" s="767"/>
      <c r="N38" s="721"/>
      <c r="O38" s="721"/>
      <c r="P38" s="752"/>
      <c r="Q38" s="721"/>
      <c r="R38" s="726"/>
      <c r="S38" s="710"/>
      <c r="T38" s="710"/>
      <c r="U38" s="710"/>
      <c r="V38" s="710"/>
      <c r="W38" s="710"/>
      <c r="X38" s="710"/>
      <c r="Y38" s="710"/>
      <c r="Z38" s="710"/>
      <c r="AA38" s="710"/>
      <c r="AB38" s="698"/>
      <c r="AC38" s="710"/>
      <c r="AD38" s="710"/>
      <c r="AE38" s="698"/>
      <c r="AF38" s="710"/>
      <c r="AG38" s="710"/>
    </row>
    <row r="39" spans="2:33" ht="14.25" thickBot="1">
      <c r="B39" s="789"/>
      <c r="C39" s="790"/>
      <c r="D39" s="791"/>
      <c r="E39" s="791"/>
      <c r="F39" s="791"/>
      <c r="G39" s="791"/>
      <c r="H39" s="791"/>
      <c r="I39" s="791"/>
      <c r="J39" s="791"/>
      <c r="K39" s="791"/>
      <c r="L39" s="791"/>
      <c r="M39" s="792"/>
      <c r="N39" s="791"/>
      <c r="O39" s="791"/>
      <c r="P39" s="793"/>
      <c r="Q39" s="791"/>
      <c r="R39" s="794"/>
      <c r="S39" s="710"/>
      <c r="T39" s="710"/>
      <c r="U39" s="710"/>
      <c r="V39" s="710"/>
      <c r="W39" s="710"/>
      <c r="X39" s="710"/>
      <c r="Y39" s="710"/>
      <c r="Z39" s="710"/>
      <c r="AA39" s="710"/>
      <c r="AB39" s="698"/>
      <c r="AC39" s="710"/>
      <c r="AD39" s="710"/>
      <c r="AE39" s="698"/>
      <c r="AF39" s="710"/>
      <c r="AG39" s="710"/>
    </row>
    <row r="40" spans="19:33" ht="13.5">
      <c r="S40" s="685"/>
      <c r="T40" s="685"/>
      <c r="U40" s="685"/>
      <c r="V40" s="685"/>
      <c r="W40" s="685"/>
      <c r="X40" s="685"/>
      <c r="Y40" s="685"/>
      <c r="Z40" s="685"/>
      <c r="AA40" s="685"/>
      <c r="AB40" s="685"/>
      <c r="AC40" s="685"/>
      <c r="AD40" s="685"/>
      <c r="AE40" s="685"/>
      <c r="AF40" s="685"/>
      <c r="AG40" s="685"/>
    </row>
  </sheetData>
  <sheetProtection/>
  <mergeCells count="3">
    <mergeCell ref="B3:R3"/>
    <mergeCell ref="H5:H6"/>
    <mergeCell ref="M5:M6"/>
  </mergeCells>
  <printOptions/>
  <pageMargins left="0.49" right="0.23" top="0.38" bottom="0.43" header="0.24" footer="0.3"/>
  <pageSetup fitToHeight="0" fitToWidth="1" horizontalDpi="600" verticalDpi="600" orientation="landscape" paperSize="9" scale="96" r:id="rId4"/>
  <drawing r:id="rId3"/>
  <legacyDrawing r:id="rId2"/>
</worksheet>
</file>

<file path=xl/worksheets/sheet16.xml><?xml version="1.0" encoding="utf-8"?>
<worksheet xmlns="http://schemas.openxmlformats.org/spreadsheetml/2006/main" xmlns:r="http://schemas.openxmlformats.org/officeDocument/2006/relationships">
  <sheetPr>
    <tabColor rgb="FFFF0000"/>
  </sheetPr>
  <dimension ref="B2:AG46"/>
  <sheetViews>
    <sheetView zoomScalePageLayoutView="0" workbookViewId="0" topLeftCell="A1">
      <selection activeCell="I7" sqref="I7"/>
    </sheetView>
  </sheetViews>
  <sheetFormatPr defaultColWidth="9.00390625" defaultRowHeight="13.5"/>
  <cols>
    <col min="1" max="1" width="1.625" style="520" customWidth="1"/>
    <col min="2" max="2" width="12.00390625" style="520" customWidth="1"/>
    <col min="3" max="3" width="8.00390625" style="520" customWidth="1"/>
    <col min="4" max="4" width="9.875" style="520" customWidth="1"/>
    <col min="5" max="5" width="10.00390625" style="520" customWidth="1"/>
    <col min="6" max="7" width="9.375" style="520" customWidth="1"/>
    <col min="8" max="8" width="7.625" style="520" customWidth="1"/>
    <col min="9" max="9" width="9.375" style="520" customWidth="1"/>
    <col min="10" max="11" width="7.625" style="520" customWidth="1"/>
    <col min="12" max="12" width="7.00390625" style="520" customWidth="1"/>
    <col min="13" max="13" width="6.625" style="520" customWidth="1"/>
    <col min="14" max="14" width="9.125" style="520" customWidth="1"/>
    <col min="15" max="15" width="9.50390625" style="520" bestFit="1" customWidth="1"/>
    <col min="16" max="16" width="5.75390625" style="520" customWidth="1"/>
    <col min="17" max="17" width="9.50390625" style="520" bestFit="1" customWidth="1"/>
    <col min="18" max="18" width="6.75390625" style="520" customWidth="1"/>
    <col min="19" max="19" width="9.00390625" style="520" customWidth="1"/>
    <col min="20" max="20" width="10.25390625" style="520" bestFit="1" customWidth="1"/>
    <col min="21" max="16384" width="9.00390625" style="520" customWidth="1"/>
  </cols>
  <sheetData>
    <row r="1" ht="13.5"/>
    <row r="2" ht="24.75" customHeight="1">
      <c r="B2" s="795" t="s">
        <v>461</v>
      </c>
    </row>
    <row r="3" spans="2:22" ht="36.75" customHeight="1" thickBot="1">
      <c r="B3" s="1199" t="s">
        <v>462</v>
      </c>
      <c r="C3" s="1199"/>
      <c r="D3" s="1199"/>
      <c r="E3" s="1199"/>
      <c r="F3" s="1199"/>
      <c r="G3" s="1199"/>
      <c r="H3" s="1199"/>
      <c r="I3" s="1199"/>
      <c r="J3" s="1199"/>
      <c r="K3" s="1199"/>
      <c r="L3" s="1199"/>
      <c r="M3" s="1199"/>
      <c r="N3" s="1199"/>
      <c r="O3" s="1199"/>
      <c r="P3" s="1199"/>
      <c r="Q3" s="1199"/>
      <c r="R3" s="1199"/>
      <c r="V3" s="836"/>
    </row>
    <row r="4" spans="2:33" ht="18" customHeight="1">
      <c r="B4" s="1200" t="s">
        <v>461</v>
      </c>
      <c r="C4" s="837"/>
      <c r="D4" s="837"/>
      <c r="E4" s="837"/>
      <c r="F4" s="837"/>
      <c r="G4" s="838"/>
      <c r="H4" s="839" t="s">
        <v>436</v>
      </c>
      <c r="I4" s="839"/>
      <c r="J4" s="839"/>
      <c r="K4" s="839"/>
      <c r="L4" s="840"/>
      <c r="M4" s="838"/>
      <c r="N4" s="839" t="s">
        <v>437</v>
      </c>
      <c r="O4" s="839"/>
      <c r="P4" s="839"/>
      <c r="Q4" s="839"/>
      <c r="R4" s="841"/>
      <c r="S4" s="629"/>
      <c r="T4" s="629"/>
      <c r="U4" s="629"/>
      <c r="V4" s="629"/>
      <c r="W4" s="629"/>
      <c r="X4" s="629"/>
      <c r="Y4" s="629"/>
      <c r="Z4" s="629"/>
      <c r="AA4" s="629"/>
      <c r="AB4" s="629"/>
      <c r="AC4" s="629"/>
      <c r="AD4" s="629"/>
      <c r="AE4" s="629"/>
      <c r="AF4" s="629"/>
      <c r="AG4" s="629"/>
    </row>
    <row r="5" spans="2:33" ht="18" customHeight="1">
      <c r="B5" s="1201"/>
      <c r="C5" s="800" t="s">
        <v>2</v>
      </c>
      <c r="D5" s="842" t="s">
        <v>439</v>
      </c>
      <c r="E5" s="798" t="s">
        <v>440</v>
      </c>
      <c r="F5" s="798" t="s">
        <v>441</v>
      </c>
      <c r="G5" s="843" t="s">
        <v>463</v>
      </c>
      <c r="H5" s="1202" t="s">
        <v>464</v>
      </c>
      <c r="I5" s="844" t="s">
        <v>489</v>
      </c>
      <c r="J5" s="844" t="s">
        <v>443</v>
      </c>
      <c r="K5" s="844" t="s">
        <v>444</v>
      </c>
      <c r="L5" s="845" t="s">
        <v>453</v>
      </c>
      <c r="M5" s="531"/>
      <c r="N5" s="846" t="s">
        <v>446</v>
      </c>
      <c r="O5" s="846" t="s">
        <v>447</v>
      </c>
      <c r="P5" s="847" t="s">
        <v>448</v>
      </c>
      <c r="Q5" s="846" t="s">
        <v>449</v>
      </c>
      <c r="R5" s="848" t="s">
        <v>450</v>
      </c>
      <c r="S5" s="849"/>
      <c r="T5" s="849"/>
      <c r="U5" s="849"/>
      <c r="V5" s="850"/>
      <c r="W5" s="850"/>
      <c r="X5" s="851"/>
      <c r="Y5" s="851"/>
      <c r="Z5" s="851"/>
      <c r="AA5" s="850"/>
      <c r="AB5" s="629"/>
      <c r="AC5" s="851"/>
      <c r="AD5" s="851"/>
      <c r="AE5" s="852"/>
      <c r="AF5" s="851"/>
      <c r="AG5" s="851"/>
    </row>
    <row r="6" spans="2:33" ht="18" customHeight="1">
      <c r="B6" s="853"/>
      <c r="C6" s="835"/>
      <c r="D6" s="537"/>
      <c r="E6" s="804"/>
      <c r="F6" s="537"/>
      <c r="G6" s="854"/>
      <c r="H6" s="1203"/>
      <c r="I6" s="855" t="s">
        <v>488</v>
      </c>
      <c r="J6" s="855" t="s">
        <v>451</v>
      </c>
      <c r="K6" s="855" t="s">
        <v>452</v>
      </c>
      <c r="L6" s="855"/>
      <c r="M6" s="856" t="s">
        <v>445</v>
      </c>
      <c r="N6" s="857" t="s">
        <v>454</v>
      </c>
      <c r="O6" s="857" t="s">
        <v>455</v>
      </c>
      <c r="P6" s="857" t="s">
        <v>456</v>
      </c>
      <c r="Q6" s="857" t="s">
        <v>457</v>
      </c>
      <c r="R6" s="858" t="s">
        <v>458</v>
      </c>
      <c r="S6" s="821"/>
      <c r="T6" s="629"/>
      <c r="U6" s="629"/>
      <c r="V6" s="849"/>
      <c r="W6" s="849"/>
      <c r="X6" s="849"/>
      <c r="Y6" s="849"/>
      <c r="Z6" s="849"/>
      <c r="AA6" s="849"/>
      <c r="AB6" s="850"/>
      <c r="AC6" s="851"/>
      <c r="AD6" s="851"/>
      <c r="AE6" s="851"/>
      <c r="AF6" s="851"/>
      <c r="AG6" s="851"/>
    </row>
    <row r="7" spans="2:33" ht="13.5" customHeight="1">
      <c r="B7" s="859"/>
      <c r="C7" s="860"/>
      <c r="D7" s="861"/>
      <c r="E7" s="862" t="s">
        <v>14</v>
      </c>
      <c r="F7" s="862" t="s">
        <v>14</v>
      </c>
      <c r="G7" s="862" t="s">
        <v>14</v>
      </c>
      <c r="H7" s="862" t="s">
        <v>14</v>
      </c>
      <c r="I7" s="862" t="s">
        <v>14</v>
      </c>
      <c r="J7" s="862" t="s">
        <v>14</v>
      </c>
      <c r="K7" s="862" t="s">
        <v>14</v>
      </c>
      <c r="L7" s="862" t="s">
        <v>14</v>
      </c>
      <c r="M7" s="832"/>
      <c r="N7" s="800"/>
      <c r="O7" s="800"/>
      <c r="P7" s="800"/>
      <c r="Q7" s="800"/>
      <c r="R7" s="802"/>
      <c r="S7" s="821"/>
      <c r="T7" s="821"/>
      <c r="U7" s="821"/>
      <c r="V7" s="821"/>
      <c r="W7" s="821"/>
      <c r="X7" s="821"/>
      <c r="Y7" s="821"/>
      <c r="Z7" s="821"/>
      <c r="AA7" s="821"/>
      <c r="AB7" s="850"/>
      <c r="AC7" s="821"/>
      <c r="AD7" s="821"/>
      <c r="AE7" s="850"/>
      <c r="AF7" s="821"/>
      <c r="AG7" s="821"/>
    </row>
    <row r="8" spans="2:33" ht="13.5" customHeight="1">
      <c r="B8" s="863" t="s">
        <v>352</v>
      </c>
      <c r="C8" s="864" t="s">
        <v>465</v>
      </c>
      <c r="D8" s="865"/>
      <c r="E8" s="804">
        <f>SUM(E11,E23)</f>
        <v>150000000</v>
      </c>
      <c r="F8" s="804">
        <f>SUM(F11,F23)</f>
        <v>150000000</v>
      </c>
      <c r="G8" s="804">
        <f>SUM(G11,G23)</f>
        <v>118070000</v>
      </c>
      <c r="H8" s="804"/>
      <c r="I8" s="804">
        <f>SUM(I11,I23)</f>
        <v>31930000</v>
      </c>
      <c r="J8" s="804"/>
      <c r="K8" s="804"/>
      <c r="L8" s="804"/>
      <c r="M8" s="806" t="s">
        <v>345</v>
      </c>
      <c r="N8" s="804">
        <f>ROUNDDOWN(E8*75/100,-3)</f>
        <v>112500000</v>
      </c>
      <c r="O8" s="804">
        <f>N8</f>
        <v>112500000</v>
      </c>
      <c r="P8" s="807">
        <v>0</v>
      </c>
      <c r="Q8" s="804">
        <f>SUM(Q11:Q27)</f>
        <v>112500000</v>
      </c>
      <c r="R8" s="808">
        <v>0</v>
      </c>
      <c r="S8" s="821"/>
      <c r="T8" s="821"/>
      <c r="U8" s="821"/>
      <c r="V8" s="821"/>
      <c r="W8" s="821"/>
      <c r="X8" s="821"/>
      <c r="Y8" s="821"/>
      <c r="Z8" s="821"/>
      <c r="AA8" s="821"/>
      <c r="AB8" s="850"/>
      <c r="AC8" s="821"/>
      <c r="AD8" s="821"/>
      <c r="AE8" s="850"/>
      <c r="AF8" s="821"/>
      <c r="AG8" s="821"/>
    </row>
    <row r="9" spans="2:33" ht="13.5" customHeight="1">
      <c r="B9" s="866"/>
      <c r="C9" s="867"/>
      <c r="D9" s="868"/>
      <c r="E9" s="869"/>
      <c r="F9" s="869"/>
      <c r="G9" s="869"/>
      <c r="H9" s="869"/>
      <c r="I9" s="869"/>
      <c r="J9" s="869"/>
      <c r="K9" s="869"/>
      <c r="L9" s="869"/>
      <c r="M9" s="870"/>
      <c r="N9" s="869"/>
      <c r="O9" s="869"/>
      <c r="P9" s="871"/>
      <c r="Q9" s="869"/>
      <c r="R9" s="872"/>
      <c r="S9" s="821"/>
      <c r="T9" s="821"/>
      <c r="U9" s="821"/>
      <c r="V9" s="821"/>
      <c r="W9" s="821"/>
      <c r="X9" s="821"/>
      <c r="Y9" s="821"/>
      <c r="Z9" s="821"/>
      <c r="AA9" s="821"/>
      <c r="AB9" s="850"/>
      <c r="AC9" s="821"/>
      <c r="AD9" s="821"/>
      <c r="AE9" s="850"/>
      <c r="AF9" s="821"/>
      <c r="AG9" s="821"/>
    </row>
    <row r="10" spans="2:33" ht="13.5" customHeight="1">
      <c r="B10" s="548"/>
      <c r="C10" s="547"/>
      <c r="D10" s="796" t="s">
        <v>466</v>
      </c>
      <c r="E10" s="797"/>
      <c r="F10" s="547"/>
      <c r="G10" s="798"/>
      <c r="H10" s="798"/>
      <c r="I10" s="798"/>
      <c r="J10" s="798"/>
      <c r="K10" s="798"/>
      <c r="L10" s="798"/>
      <c r="M10" s="799"/>
      <c r="N10" s="800"/>
      <c r="O10" s="800"/>
      <c r="P10" s="801"/>
      <c r="Q10" s="800"/>
      <c r="R10" s="802"/>
      <c r="S10" s="821"/>
      <c r="T10" s="873"/>
      <c r="U10" s="821"/>
      <c r="V10" s="821"/>
      <c r="W10" s="821"/>
      <c r="X10" s="874"/>
      <c r="Y10" s="821"/>
      <c r="Z10" s="821"/>
      <c r="AA10" s="821"/>
      <c r="AB10" s="850"/>
      <c r="AC10" s="821"/>
      <c r="AD10" s="821"/>
      <c r="AE10" s="850"/>
      <c r="AF10" s="821"/>
      <c r="AG10" s="821"/>
    </row>
    <row r="11" spans="2:33" ht="13.5" customHeight="1">
      <c r="B11" s="543"/>
      <c r="C11" s="537"/>
      <c r="D11" s="803" t="s">
        <v>467</v>
      </c>
      <c r="E11" s="804">
        <f>SUM(F11)</f>
        <v>90000000</v>
      </c>
      <c r="F11" s="804">
        <f>SUM(G11:L11)</f>
        <v>90000000</v>
      </c>
      <c r="G11" s="804">
        <f>SUM(G13+G15+G17+G19)</f>
        <v>58070000</v>
      </c>
      <c r="H11" s="805"/>
      <c r="I11" s="804">
        <f>SUM(I13:I19)</f>
        <v>31930000</v>
      </c>
      <c r="J11" s="805"/>
      <c r="K11" s="805"/>
      <c r="L11" s="805"/>
      <c r="M11" s="806" t="s">
        <v>345</v>
      </c>
      <c r="N11" s="804">
        <v>112500000</v>
      </c>
      <c r="O11" s="804">
        <f>ROUNDDOWN(E11*0.75,-3)</f>
        <v>67500000</v>
      </c>
      <c r="P11" s="807">
        <v>0</v>
      </c>
      <c r="Q11" s="804">
        <v>67500000</v>
      </c>
      <c r="R11" s="808">
        <v>0</v>
      </c>
      <c r="S11" s="821"/>
      <c r="T11" s="873"/>
      <c r="U11" s="821"/>
      <c r="V11" s="821"/>
      <c r="W11" s="821"/>
      <c r="X11" s="821"/>
      <c r="Y11" s="821"/>
      <c r="Z11" s="821"/>
      <c r="AA11" s="821"/>
      <c r="AB11" s="850"/>
      <c r="AC11" s="821"/>
      <c r="AD11" s="821"/>
      <c r="AE11" s="850"/>
      <c r="AF11" s="821"/>
      <c r="AG11" s="821"/>
    </row>
    <row r="12" spans="2:33" ht="13.5" customHeight="1">
      <c r="B12" s="530"/>
      <c r="C12" s="531"/>
      <c r="D12" s="809"/>
      <c r="E12" s="797"/>
      <c r="F12" s="797"/>
      <c r="G12" s="810"/>
      <c r="H12" s="797"/>
      <c r="I12" s="797"/>
      <c r="J12" s="797"/>
      <c r="K12" s="797"/>
      <c r="L12" s="797"/>
      <c r="M12" s="799"/>
      <c r="N12" s="810"/>
      <c r="O12" s="810"/>
      <c r="P12" s="811"/>
      <c r="Q12" s="810"/>
      <c r="R12" s="812"/>
      <c r="S12" s="821"/>
      <c r="T12" s="666"/>
      <c r="U12" s="821"/>
      <c r="V12" s="821"/>
      <c r="W12" s="821"/>
      <c r="X12" s="821"/>
      <c r="Y12" s="821"/>
      <c r="Z12" s="821"/>
      <c r="AA12" s="821"/>
      <c r="AB12" s="850"/>
      <c r="AC12" s="821"/>
      <c r="AD12" s="821"/>
      <c r="AE12" s="850"/>
      <c r="AF12" s="821"/>
      <c r="AG12" s="821"/>
    </row>
    <row r="13" spans="2:33" ht="13.5" customHeight="1">
      <c r="B13" s="543"/>
      <c r="C13" s="537"/>
      <c r="D13" s="830" t="s">
        <v>472</v>
      </c>
      <c r="E13" s="804"/>
      <c r="F13" s="804">
        <f>SUM(G13:L13)</f>
        <v>58070000</v>
      </c>
      <c r="G13" s="804">
        <v>58070000</v>
      </c>
      <c r="H13" s="804"/>
      <c r="I13" s="804"/>
      <c r="J13" s="804"/>
      <c r="K13" s="804"/>
      <c r="L13" s="804"/>
      <c r="M13" s="806" t="s">
        <v>468</v>
      </c>
      <c r="N13" s="804"/>
      <c r="O13" s="804"/>
      <c r="P13" s="814"/>
      <c r="Q13" s="804"/>
      <c r="R13" s="808"/>
      <c r="S13" s="821"/>
      <c r="T13" s="821"/>
      <c r="U13" s="821"/>
      <c r="V13" s="821"/>
      <c r="W13" s="821"/>
      <c r="X13" s="821"/>
      <c r="Y13" s="821"/>
      <c r="Z13" s="821"/>
      <c r="AA13" s="821"/>
      <c r="AB13" s="850"/>
      <c r="AC13" s="821"/>
      <c r="AD13" s="821"/>
      <c r="AE13" s="850"/>
      <c r="AF13" s="821"/>
      <c r="AG13" s="821"/>
    </row>
    <row r="14" spans="2:33" ht="13.5" customHeight="1">
      <c r="B14" s="530"/>
      <c r="C14" s="547"/>
      <c r="D14" s="809"/>
      <c r="E14" s="797"/>
      <c r="F14" s="797"/>
      <c r="G14" s="810"/>
      <c r="H14" s="797"/>
      <c r="I14" s="797"/>
      <c r="J14" s="797"/>
      <c r="K14" s="797"/>
      <c r="L14" s="797"/>
      <c r="M14" s="799"/>
      <c r="N14" s="797"/>
      <c r="O14" s="797"/>
      <c r="P14" s="815"/>
      <c r="Q14" s="797"/>
      <c r="R14" s="816"/>
      <c r="S14" s="821"/>
      <c r="T14" s="821"/>
      <c r="U14" s="821"/>
      <c r="V14" s="821"/>
      <c r="W14" s="821"/>
      <c r="X14" s="821"/>
      <c r="Y14" s="821"/>
      <c r="Z14" s="821"/>
      <c r="AA14" s="821"/>
      <c r="AB14" s="850"/>
      <c r="AC14" s="821"/>
      <c r="AD14" s="821"/>
      <c r="AE14" s="850"/>
      <c r="AF14" s="821"/>
      <c r="AG14" s="821"/>
    </row>
    <row r="15" spans="2:33" ht="13.5" customHeight="1">
      <c r="B15" s="543"/>
      <c r="C15" s="537"/>
      <c r="D15" s="813" t="s">
        <v>349</v>
      </c>
      <c r="E15" s="804"/>
      <c r="F15" s="804">
        <f>SUM(G15:L15)</f>
        <v>26930000</v>
      </c>
      <c r="G15" s="804"/>
      <c r="H15" s="804"/>
      <c r="I15" s="804">
        <v>26930000</v>
      </c>
      <c r="J15" s="804"/>
      <c r="K15" s="804"/>
      <c r="L15" s="804"/>
      <c r="M15" s="806" t="s">
        <v>345</v>
      </c>
      <c r="N15" s="804"/>
      <c r="O15" s="804"/>
      <c r="P15" s="814"/>
      <c r="Q15" s="804"/>
      <c r="R15" s="808"/>
      <c r="S15" s="821"/>
      <c r="T15" s="821"/>
      <c r="U15" s="821"/>
      <c r="V15" s="821"/>
      <c r="W15" s="821"/>
      <c r="X15" s="821"/>
      <c r="Y15" s="821"/>
      <c r="Z15" s="821"/>
      <c r="AA15" s="821"/>
      <c r="AB15" s="850"/>
      <c r="AC15" s="821"/>
      <c r="AD15" s="821"/>
      <c r="AE15" s="850"/>
      <c r="AF15" s="821"/>
      <c r="AG15" s="821"/>
    </row>
    <row r="16" spans="2:33" ht="13.5" customHeight="1">
      <c r="B16" s="530"/>
      <c r="C16" s="547"/>
      <c r="D16" s="809"/>
      <c r="E16" s="797"/>
      <c r="F16" s="547"/>
      <c r="G16" s="817"/>
      <c r="H16" s="798"/>
      <c r="I16" s="798"/>
      <c r="J16" s="797"/>
      <c r="K16" s="797"/>
      <c r="L16" s="797"/>
      <c r="M16" s="799"/>
      <c r="N16" s="797"/>
      <c r="O16" s="797"/>
      <c r="P16" s="815"/>
      <c r="Q16" s="797"/>
      <c r="R16" s="816"/>
      <c r="S16" s="821"/>
      <c r="T16" s="821"/>
      <c r="U16" s="821"/>
      <c r="V16" s="821"/>
      <c r="W16" s="821"/>
      <c r="X16" s="821"/>
      <c r="Y16" s="821"/>
      <c r="Z16" s="821"/>
      <c r="AA16" s="821"/>
      <c r="AB16" s="850"/>
      <c r="AC16" s="821"/>
      <c r="AD16" s="821"/>
      <c r="AE16" s="850"/>
      <c r="AF16" s="821"/>
      <c r="AG16" s="821"/>
    </row>
    <row r="17" spans="2:33" ht="13.5" customHeight="1">
      <c r="B17" s="543"/>
      <c r="C17" s="537"/>
      <c r="D17" s="818" t="s">
        <v>413</v>
      </c>
      <c r="E17" s="804"/>
      <c r="F17" s="804">
        <f>SUM(G17:L17)</f>
        <v>5000000</v>
      </c>
      <c r="G17" s="819"/>
      <c r="H17" s="804"/>
      <c r="I17" s="804">
        <v>5000000</v>
      </c>
      <c r="J17" s="804"/>
      <c r="K17" s="804"/>
      <c r="L17" s="804"/>
      <c r="M17" s="806" t="s">
        <v>468</v>
      </c>
      <c r="N17" s="804"/>
      <c r="O17" s="804"/>
      <c r="P17" s="814"/>
      <c r="Q17" s="804"/>
      <c r="R17" s="808"/>
      <c r="S17" s="821"/>
      <c r="T17" s="821"/>
      <c r="U17" s="821"/>
      <c r="V17" s="821"/>
      <c r="W17" s="821"/>
      <c r="X17" s="821"/>
      <c r="Y17" s="821"/>
      <c r="Z17" s="821"/>
      <c r="AA17" s="821"/>
      <c r="AB17" s="850"/>
      <c r="AC17" s="821"/>
      <c r="AD17" s="821"/>
      <c r="AE17" s="850"/>
      <c r="AF17" s="821"/>
      <c r="AG17" s="821"/>
    </row>
    <row r="18" spans="2:33" ht="13.5" customHeight="1">
      <c r="B18" s="548"/>
      <c r="C18" s="875"/>
      <c r="D18" s="809"/>
      <c r="E18" s="797"/>
      <c r="F18" s="547"/>
      <c r="G18" s="817"/>
      <c r="H18" s="798"/>
      <c r="I18" s="798"/>
      <c r="J18" s="797"/>
      <c r="K18" s="797"/>
      <c r="L18" s="797"/>
      <c r="M18" s="799"/>
      <c r="N18" s="797"/>
      <c r="O18" s="797"/>
      <c r="P18" s="815"/>
      <c r="Q18" s="797"/>
      <c r="R18" s="816"/>
      <c r="S18" s="821"/>
      <c r="T18" s="821"/>
      <c r="U18" s="821"/>
      <c r="V18" s="821"/>
      <c r="W18" s="821"/>
      <c r="X18" s="821"/>
      <c r="Y18" s="821"/>
      <c r="Z18" s="821"/>
      <c r="AA18" s="821"/>
      <c r="AB18" s="850"/>
      <c r="AC18" s="821"/>
      <c r="AD18" s="821"/>
      <c r="AE18" s="850"/>
      <c r="AF18" s="821"/>
      <c r="AG18" s="821"/>
    </row>
    <row r="19" spans="2:33" ht="13.5" customHeight="1">
      <c r="B19" s="548"/>
      <c r="C19" s="875"/>
      <c r="D19" s="818"/>
      <c r="E19" s="804"/>
      <c r="F19" s="804"/>
      <c r="G19" s="819"/>
      <c r="H19" s="804"/>
      <c r="I19" s="804"/>
      <c r="J19" s="804"/>
      <c r="K19" s="804"/>
      <c r="L19" s="804"/>
      <c r="M19" s="806"/>
      <c r="N19" s="804"/>
      <c r="O19" s="804"/>
      <c r="P19" s="814"/>
      <c r="Q19" s="804"/>
      <c r="R19" s="808"/>
      <c r="S19" s="821"/>
      <c r="T19" s="821"/>
      <c r="U19" s="821"/>
      <c r="V19" s="821"/>
      <c r="W19" s="821"/>
      <c r="X19" s="821"/>
      <c r="Y19" s="821"/>
      <c r="Z19" s="821"/>
      <c r="AA19" s="821"/>
      <c r="AB19" s="850"/>
      <c r="AC19" s="821"/>
      <c r="AD19" s="821"/>
      <c r="AE19" s="850"/>
      <c r="AF19" s="821"/>
      <c r="AG19" s="821"/>
    </row>
    <row r="20" spans="2:33" ht="13.5" customHeight="1">
      <c r="B20" s="876"/>
      <c r="C20" s="893"/>
      <c r="D20" s="547"/>
      <c r="E20" s="797"/>
      <c r="F20" s="547"/>
      <c r="G20" s="798"/>
      <c r="H20" s="798"/>
      <c r="I20" s="798"/>
      <c r="J20" s="798"/>
      <c r="K20" s="798"/>
      <c r="L20" s="798"/>
      <c r="M20" s="832"/>
      <c r="N20" s="800"/>
      <c r="O20" s="800"/>
      <c r="P20" s="800"/>
      <c r="Q20" s="800"/>
      <c r="R20" s="802"/>
      <c r="S20" s="821"/>
      <c r="T20" s="629"/>
      <c r="U20" s="629"/>
      <c r="V20" s="849"/>
      <c r="W20" s="849"/>
      <c r="X20" s="849"/>
      <c r="Y20" s="849"/>
      <c r="Z20" s="849"/>
      <c r="AA20" s="849"/>
      <c r="AB20" s="850"/>
      <c r="AC20" s="851"/>
      <c r="AD20" s="851"/>
      <c r="AE20" s="851"/>
      <c r="AF20" s="851"/>
      <c r="AG20" s="851"/>
    </row>
    <row r="21" spans="2:33" ht="13.5" customHeight="1">
      <c r="B21" s="877"/>
      <c r="C21" s="878"/>
      <c r="D21" s="879"/>
      <c r="E21" s="804"/>
      <c r="F21" s="804"/>
      <c r="G21" s="804"/>
      <c r="H21" s="804"/>
      <c r="I21" s="804"/>
      <c r="J21" s="804"/>
      <c r="K21" s="804"/>
      <c r="L21" s="804"/>
      <c r="M21" s="834"/>
      <c r="N21" s="804"/>
      <c r="O21" s="804"/>
      <c r="P21" s="819"/>
      <c r="Q21" s="804"/>
      <c r="R21" s="808"/>
      <c r="S21" s="821"/>
      <c r="T21" s="821"/>
      <c r="U21" s="821"/>
      <c r="V21" s="821"/>
      <c r="W21" s="874"/>
      <c r="X21" s="874"/>
      <c r="Y21" s="874"/>
      <c r="Z21" s="874"/>
      <c r="AA21" s="874"/>
      <c r="AB21" s="880"/>
      <c r="AC21" s="821"/>
      <c r="AD21" s="821"/>
      <c r="AE21" s="881"/>
      <c r="AF21" s="821"/>
      <c r="AG21" s="821"/>
    </row>
    <row r="22" spans="2:33" ht="13.5" customHeight="1">
      <c r="B22" s="530"/>
      <c r="C22" s="531"/>
      <c r="D22" s="796" t="s">
        <v>469</v>
      </c>
      <c r="E22" s="810"/>
      <c r="F22" s="810"/>
      <c r="G22" s="810"/>
      <c r="H22" s="810"/>
      <c r="I22" s="820"/>
      <c r="J22" s="810"/>
      <c r="K22" s="810"/>
      <c r="L22" s="810"/>
      <c r="M22" s="799"/>
      <c r="N22" s="810"/>
      <c r="O22" s="810"/>
      <c r="P22" s="811"/>
      <c r="Q22" s="810"/>
      <c r="R22" s="812"/>
      <c r="S22" s="821"/>
      <c r="T22" s="821"/>
      <c r="U22" s="821"/>
      <c r="V22" s="821"/>
      <c r="W22" s="821"/>
      <c r="X22" s="821"/>
      <c r="Y22" s="821"/>
      <c r="Z22" s="821"/>
      <c r="AA22" s="821"/>
      <c r="AB22" s="850"/>
      <c r="AC22" s="821"/>
      <c r="AD22" s="821"/>
      <c r="AE22" s="850"/>
      <c r="AF22" s="821"/>
      <c r="AG22" s="821"/>
    </row>
    <row r="23" spans="2:33" ht="13.5" customHeight="1">
      <c r="B23" s="543"/>
      <c r="C23" s="537"/>
      <c r="D23" s="803" t="s">
        <v>467</v>
      </c>
      <c r="E23" s="804">
        <f>SUM(F23)</f>
        <v>60000000</v>
      </c>
      <c r="F23" s="804">
        <f>SUM(G23:L23)</f>
        <v>60000000</v>
      </c>
      <c r="G23" s="804">
        <f>SUM(G25:G29)</f>
        <v>60000000</v>
      </c>
      <c r="H23" s="804"/>
      <c r="I23" s="804">
        <f>SUM(I25:I29)</f>
        <v>0</v>
      </c>
      <c r="J23" s="804"/>
      <c r="K23" s="804"/>
      <c r="L23" s="804"/>
      <c r="M23" s="806" t="s">
        <v>470</v>
      </c>
      <c r="N23" s="821">
        <f>N8-N11</f>
        <v>0</v>
      </c>
      <c r="O23" s="804">
        <f>O8-O11</f>
        <v>45000000</v>
      </c>
      <c r="P23" s="823">
        <v>0</v>
      </c>
      <c r="Q23" s="822">
        <v>45000000</v>
      </c>
      <c r="R23" s="808">
        <v>0</v>
      </c>
      <c r="S23" s="821"/>
      <c r="T23" s="821"/>
      <c r="U23" s="821"/>
      <c r="V23" s="821"/>
      <c r="W23" s="821"/>
      <c r="X23" s="821"/>
      <c r="Y23" s="821"/>
      <c r="Z23" s="821"/>
      <c r="AA23" s="821"/>
      <c r="AB23" s="850"/>
      <c r="AC23" s="821"/>
      <c r="AD23" s="821"/>
      <c r="AE23" s="850"/>
      <c r="AF23" s="821"/>
      <c r="AG23" s="821"/>
    </row>
    <row r="24" spans="2:33" ht="13.5" customHeight="1">
      <c r="B24" s="530"/>
      <c r="C24" s="547"/>
      <c r="D24" s="824"/>
      <c r="E24" s="797"/>
      <c r="F24" s="797"/>
      <c r="G24" s="810"/>
      <c r="H24" s="797"/>
      <c r="I24" s="797"/>
      <c r="J24" s="797"/>
      <c r="K24" s="797"/>
      <c r="L24" s="797"/>
      <c r="M24" s="799"/>
      <c r="N24" s="810"/>
      <c r="O24" s="825"/>
      <c r="P24" s="826"/>
      <c r="Q24" s="827"/>
      <c r="R24" s="816"/>
      <c r="S24" s="821"/>
      <c r="T24" s="821"/>
      <c r="U24" s="821"/>
      <c r="V24" s="821"/>
      <c r="W24" s="821"/>
      <c r="X24" s="821"/>
      <c r="Y24" s="821"/>
      <c r="Z24" s="821"/>
      <c r="AA24" s="821"/>
      <c r="AB24" s="850"/>
      <c r="AC24" s="821"/>
      <c r="AD24" s="821"/>
      <c r="AE24" s="850"/>
      <c r="AF24" s="821"/>
      <c r="AG24" s="821"/>
    </row>
    <row r="25" spans="2:33" ht="13.5" customHeight="1">
      <c r="B25" s="543"/>
      <c r="C25" s="537"/>
      <c r="D25" s="830" t="s">
        <v>472</v>
      </c>
      <c r="E25" s="804"/>
      <c r="F25" s="804">
        <f>SUM(G25:L25)</f>
        <v>26571000</v>
      </c>
      <c r="G25" s="804">
        <v>26571000</v>
      </c>
      <c r="H25" s="804"/>
      <c r="I25" s="804"/>
      <c r="J25" s="804"/>
      <c r="K25" s="804"/>
      <c r="L25" s="804"/>
      <c r="M25" s="806" t="s">
        <v>468</v>
      </c>
      <c r="N25" s="804"/>
      <c r="O25" s="822"/>
      <c r="P25" s="823"/>
      <c r="Q25" s="822"/>
      <c r="R25" s="808"/>
      <c r="S25" s="821"/>
      <c r="T25" s="821"/>
      <c r="U25" s="821"/>
      <c r="V25" s="821"/>
      <c r="W25" s="821"/>
      <c r="X25" s="821"/>
      <c r="Y25" s="821"/>
      <c r="Z25" s="821"/>
      <c r="AA25" s="821"/>
      <c r="AB25" s="850"/>
      <c r="AC25" s="821"/>
      <c r="AD25" s="821"/>
      <c r="AE25" s="850"/>
      <c r="AF25" s="821"/>
      <c r="AG25" s="821"/>
    </row>
    <row r="26" spans="2:33" ht="13.5" customHeight="1">
      <c r="B26" s="530"/>
      <c r="C26" s="531"/>
      <c r="D26" s="828"/>
      <c r="E26" s="797"/>
      <c r="F26" s="547"/>
      <c r="G26" s="798"/>
      <c r="H26" s="798"/>
      <c r="I26" s="798"/>
      <c r="J26" s="798"/>
      <c r="K26" s="798"/>
      <c r="L26" s="798"/>
      <c r="M26" s="799"/>
      <c r="N26" s="810"/>
      <c r="O26" s="825"/>
      <c r="P26" s="829"/>
      <c r="Q26" s="825"/>
      <c r="R26" s="812"/>
      <c r="S26" s="821"/>
      <c r="T26" s="821"/>
      <c r="U26" s="821"/>
      <c r="V26" s="821"/>
      <c r="W26" s="821"/>
      <c r="X26" s="821"/>
      <c r="Y26" s="821"/>
      <c r="Z26" s="821"/>
      <c r="AA26" s="821"/>
      <c r="AB26" s="850"/>
      <c r="AC26" s="821"/>
      <c r="AD26" s="821"/>
      <c r="AE26" s="850"/>
      <c r="AF26" s="821"/>
      <c r="AG26" s="821"/>
    </row>
    <row r="27" spans="2:33" ht="13.5" customHeight="1">
      <c r="B27" s="543"/>
      <c r="C27" s="537"/>
      <c r="D27" s="830" t="s">
        <v>405</v>
      </c>
      <c r="E27" s="804"/>
      <c r="F27" s="804">
        <f>SUM(G27:L27)</f>
        <v>33429000</v>
      </c>
      <c r="G27" s="804">
        <v>33429000</v>
      </c>
      <c r="H27" s="804"/>
      <c r="I27" s="804"/>
      <c r="J27" s="804"/>
      <c r="K27" s="804"/>
      <c r="L27" s="804"/>
      <c r="M27" s="806" t="s">
        <v>468</v>
      </c>
      <c r="N27" s="804"/>
      <c r="O27" s="822"/>
      <c r="P27" s="823"/>
      <c r="Q27" s="822"/>
      <c r="R27" s="808"/>
      <c r="S27" s="821"/>
      <c r="T27" s="821"/>
      <c r="U27" s="821"/>
      <c r="V27" s="821"/>
      <c r="W27" s="821"/>
      <c r="X27" s="821"/>
      <c r="Y27" s="821"/>
      <c r="Z27" s="821"/>
      <c r="AA27" s="821"/>
      <c r="AB27" s="850"/>
      <c r="AC27" s="821"/>
      <c r="AD27" s="821"/>
      <c r="AE27" s="850"/>
      <c r="AF27" s="821"/>
      <c r="AG27" s="821"/>
    </row>
    <row r="28" spans="2:33" ht="13.5">
      <c r="B28" s="530"/>
      <c r="C28" s="547"/>
      <c r="D28" s="831"/>
      <c r="E28" s="797"/>
      <c r="F28" s="547"/>
      <c r="G28" s="798"/>
      <c r="H28" s="798"/>
      <c r="I28" s="798"/>
      <c r="J28" s="798"/>
      <c r="K28" s="798"/>
      <c r="L28" s="798"/>
      <c r="M28" s="832"/>
      <c r="N28" s="810"/>
      <c r="O28" s="810"/>
      <c r="P28" s="833"/>
      <c r="Q28" s="810"/>
      <c r="R28" s="812"/>
      <c r="S28" s="821"/>
      <c r="T28" s="821"/>
      <c r="U28" s="821"/>
      <c r="V28" s="821"/>
      <c r="W28" s="821"/>
      <c r="X28" s="821"/>
      <c r="Y28" s="821"/>
      <c r="Z28" s="821"/>
      <c r="AA28" s="821"/>
      <c r="AB28" s="850"/>
      <c r="AC28" s="821"/>
      <c r="AD28" s="821"/>
      <c r="AE28" s="850"/>
      <c r="AF28" s="821"/>
      <c r="AG28" s="821"/>
    </row>
    <row r="29" spans="2:33" ht="13.5">
      <c r="B29" s="543"/>
      <c r="C29" s="882"/>
      <c r="D29" s="813"/>
      <c r="E29" s="804"/>
      <c r="F29" s="804"/>
      <c r="G29" s="804"/>
      <c r="H29" s="805"/>
      <c r="I29" s="804"/>
      <c r="J29" s="805"/>
      <c r="K29" s="805"/>
      <c r="L29" s="805"/>
      <c r="M29" s="834"/>
      <c r="N29" s="804"/>
      <c r="O29" s="804"/>
      <c r="P29" s="835"/>
      <c r="Q29" s="804"/>
      <c r="R29" s="808"/>
      <c r="S29" s="821"/>
      <c r="T29" s="821"/>
      <c r="U29" s="821"/>
      <c r="V29" s="821"/>
      <c r="W29" s="821"/>
      <c r="X29" s="821"/>
      <c r="Y29" s="821"/>
      <c r="Z29" s="821"/>
      <c r="AA29" s="821"/>
      <c r="AB29" s="850"/>
      <c r="AC29" s="821"/>
      <c r="AD29" s="821"/>
      <c r="AE29" s="850"/>
      <c r="AF29" s="821"/>
      <c r="AG29" s="821"/>
    </row>
    <row r="30" spans="2:33" ht="13.5">
      <c r="B30" s="530"/>
      <c r="C30" s="547"/>
      <c r="D30" s="547"/>
      <c r="E30" s="797"/>
      <c r="F30" s="547"/>
      <c r="G30" s="798"/>
      <c r="H30" s="798"/>
      <c r="I30" s="798"/>
      <c r="J30" s="798"/>
      <c r="K30" s="798"/>
      <c r="L30" s="798"/>
      <c r="M30" s="832"/>
      <c r="N30" s="800"/>
      <c r="O30" s="800"/>
      <c r="P30" s="800"/>
      <c r="Q30" s="800"/>
      <c r="R30" s="802"/>
      <c r="S30" s="821"/>
      <c r="T30" s="821"/>
      <c r="U30" s="821"/>
      <c r="V30" s="821"/>
      <c r="W30" s="821"/>
      <c r="X30" s="821"/>
      <c r="Y30" s="821"/>
      <c r="Z30" s="821"/>
      <c r="AA30" s="821"/>
      <c r="AB30" s="850"/>
      <c r="AC30" s="821"/>
      <c r="AD30" s="821"/>
      <c r="AE30" s="850"/>
      <c r="AF30" s="821"/>
      <c r="AG30" s="821"/>
    </row>
    <row r="31" spans="2:33" ht="13.5">
      <c r="B31" s="543"/>
      <c r="C31" s="537"/>
      <c r="D31" s="813"/>
      <c r="E31" s="804"/>
      <c r="F31" s="804"/>
      <c r="G31" s="804"/>
      <c r="H31" s="805"/>
      <c r="I31" s="883"/>
      <c r="J31" s="805"/>
      <c r="K31" s="805"/>
      <c r="L31" s="805"/>
      <c r="M31" s="834"/>
      <c r="N31" s="804"/>
      <c r="O31" s="804"/>
      <c r="P31" s="819"/>
      <c r="Q31" s="804"/>
      <c r="R31" s="808"/>
      <c r="S31" s="821"/>
      <c r="T31" s="821"/>
      <c r="U31" s="821"/>
      <c r="V31" s="821"/>
      <c r="W31" s="821"/>
      <c r="X31" s="821"/>
      <c r="Y31" s="821"/>
      <c r="Z31" s="821"/>
      <c r="AA31" s="821"/>
      <c r="AB31" s="850"/>
      <c r="AC31" s="821"/>
      <c r="AD31" s="821"/>
      <c r="AE31" s="850"/>
      <c r="AF31" s="821"/>
      <c r="AG31" s="821"/>
    </row>
    <row r="32" spans="2:33" ht="13.5" customHeight="1">
      <c r="B32" s="530"/>
      <c r="C32" s="547"/>
      <c r="D32" s="884"/>
      <c r="E32" s="797"/>
      <c r="F32" s="547"/>
      <c r="G32" s="885"/>
      <c r="H32" s="885"/>
      <c r="I32" s="885"/>
      <c r="J32" s="885"/>
      <c r="K32" s="885"/>
      <c r="L32" s="885"/>
      <c r="M32" s="832"/>
      <c r="N32" s="810"/>
      <c r="O32" s="810"/>
      <c r="P32" s="833"/>
      <c r="Q32" s="810"/>
      <c r="R32" s="812"/>
      <c r="S32" s="821"/>
      <c r="T32" s="821"/>
      <c r="U32" s="821"/>
      <c r="V32" s="821"/>
      <c r="W32" s="821"/>
      <c r="X32" s="821"/>
      <c r="Y32" s="821"/>
      <c r="Z32" s="821"/>
      <c r="AA32" s="821"/>
      <c r="AB32" s="850"/>
      <c r="AC32" s="821"/>
      <c r="AD32" s="821"/>
      <c r="AE32" s="850"/>
      <c r="AF32" s="821"/>
      <c r="AG32" s="821"/>
    </row>
    <row r="33" spans="2:33" ht="13.5" customHeight="1">
      <c r="B33" s="543"/>
      <c r="C33" s="537"/>
      <c r="D33" s="886"/>
      <c r="E33" s="804"/>
      <c r="F33" s="804"/>
      <c r="G33" s="804"/>
      <c r="H33" s="804"/>
      <c r="I33" s="804"/>
      <c r="J33" s="804"/>
      <c r="K33" s="804"/>
      <c r="L33" s="804"/>
      <c r="M33" s="834"/>
      <c r="N33" s="804"/>
      <c r="O33" s="804"/>
      <c r="P33" s="819"/>
      <c r="Q33" s="804"/>
      <c r="R33" s="808"/>
      <c r="S33" s="821"/>
      <c r="T33" s="821"/>
      <c r="U33" s="821"/>
      <c r="V33" s="821"/>
      <c r="W33" s="821"/>
      <c r="X33" s="821"/>
      <c r="Y33" s="821"/>
      <c r="Z33" s="821"/>
      <c r="AA33" s="821"/>
      <c r="AB33" s="850"/>
      <c r="AC33" s="821"/>
      <c r="AD33" s="821"/>
      <c r="AE33" s="850"/>
      <c r="AF33" s="821"/>
      <c r="AG33" s="821"/>
    </row>
    <row r="34" spans="2:33" ht="13.5">
      <c r="B34" s="530"/>
      <c r="C34" s="547"/>
      <c r="D34" s="887"/>
      <c r="E34" s="797"/>
      <c r="F34" s="547"/>
      <c r="G34" s="885"/>
      <c r="H34" s="885"/>
      <c r="I34" s="885"/>
      <c r="J34" s="885"/>
      <c r="K34" s="885"/>
      <c r="L34" s="885"/>
      <c r="M34" s="832"/>
      <c r="N34" s="810"/>
      <c r="O34" s="810"/>
      <c r="P34" s="833"/>
      <c r="Q34" s="810"/>
      <c r="R34" s="812"/>
      <c r="S34" s="821"/>
      <c r="T34" s="821"/>
      <c r="U34" s="821"/>
      <c r="V34" s="821"/>
      <c r="W34" s="821"/>
      <c r="X34" s="821"/>
      <c r="Y34" s="821"/>
      <c r="Z34" s="821"/>
      <c r="AA34" s="821"/>
      <c r="AB34" s="850"/>
      <c r="AC34" s="821"/>
      <c r="AD34" s="821"/>
      <c r="AE34" s="850"/>
      <c r="AF34" s="821"/>
      <c r="AG34" s="821"/>
    </row>
    <row r="35" spans="2:33" ht="13.5">
      <c r="B35" s="543"/>
      <c r="C35" s="537"/>
      <c r="D35" s="865"/>
      <c r="E35" s="804"/>
      <c r="F35" s="804"/>
      <c r="G35" s="804"/>
      <c r="H35" s="804"/>
      <c r="I35" s="804"/>
      <c r="J35" s="804"/>
      <c r="K35" s="804"/>
      <c r="L35" s="804"/>
      <c r="M35" s="834"/>
      <c r="N35" s="804"/>
      <c r="O35" s="804"/>
      <c r="P35" s="819"/>
      <c r="Q35" s="804"/>
      <c r="R35" s="808"/>
      <c r="S35" s="821"/>
      <c r="T35" s="821"/>
      <c r="U35" s="821"/>
      <c r="V35" s="821"/>
      <c r="W35" s="821"/>
      <c r="X35" s="821"/>
      <c r="Y35" s="821"/>
      <c r="Z35" s="821"/>
      <c r="AA35" s="821"/>
      <c r="AB35" s="850"/>
      <c r="AC35" s="821"/>
      <c r="AD35" s="821"/>
      <c r="AE35" s="850"/>
      <c r="AF35" s="821"/>
      <c r="AG35" s="821"/>
    </row>
    <row r="36" spans="2:33" ht="13.5">
      <c r="B36" s="530"/>
      <c r="C36" s="531"/>
      <c r="D36" s="888"/>
      <c r="E36" s="797"/>
      <c r="F36" s="547"/>
      <c r="G36" s="798"/>
      <c r="H36" s="798"/>
      <c r="I36" s="798"/>
      <c r="J36" s="798"/>
      <c r="K36" s="798"/>
      <c r="L36" s="798"/>
      <c r="M36" s="832"/>
      <c r="N36" s="800"/>
      <c r="O36" s="800"/>
      <c r="P36" s="800"/>
      <c r="Q36" s="800"/>
      <c r="R36" s="802"/>
      <c r="S36" s="821"/>
      <c r="T36" s="821"/>
      <c r="U36" s="821"/>
      <c r="V36" s="821"/>
      <c r="W36" s="821"/>
      <c r="X36" s="821"/>
      <c r="Y36" s="821"/>
      <c r="Z36" s="821"/>
      <c r="AA36" s="821"/>
      <c r="AB36" s="850"/>
      <c r="AC36" s="821"/>
      <c r="AD36" s="821"/>
      <c r="AE36" s="850"/>
      <c r="AF36" s="821"/>
      <c r="AG36" s="821"/>
    </row>
    <row r="37" spans="2:33" ht="13.5">
      <c r="B37" s="543"/>
      <c r="C37" s="537"/>
      <c r="D37" s="865"/>
      <c r="E37" s="804"/>
      <c r="F37" s="804"/>
      <c r="G37" s="804"/>
      <c r="H37" s="805"/>
      <c r="I37" s="804"/>
      <c r="J37" s="805"/>
      <c r="K37" s="805"/>
      <c r="L37" s="805"/>
      <c r="M37" s="834"/>
      <c r="N37" s="804"/>
      <c r="O37" s="804"/>
      <c r="P37" s="819"/>
      <c r="Q37" s="804"/>
      <c r="R37" s="808"/>
      <c r="S37" s="821"/>
      <c r="T37" s="821"/>
      <c r="U37" s="821"/>
      <c r="V37" s="821"/>
      <c r="W37" s="821"/>
      <c r="X37" s="821"/>
      <c r="Y37" s="821"/>
      <c r="Z37" s="821"/>
      <c r="AA37" s="821"/>
      <c r="AB37" s="850"/>
      <c r="AC37" s="821"/>
      <c r="AD37" s="821"/>
      <c r="AE37" s="850"/>
      <c r="AF37" s="821"/>
      <c r="AG37" s="821"/>
    </row>
    <row r="38" spans="2:33" ht="13.5">
      <c r="B38" s="548"/>
      <c r="C38" s="547"/>
      <c r="D38" s="820"/>
      <c r="E38" s="810"/>
      <c r="F38" s="810"/>
      <c r="G38" s="810"/>
      <c r="H38" s="810"/>
      <c r="I38" s="820"/>
      <c r="J38" s="810"/>
      <c r="K38" s="810"/>
      <c r="L38" s="810"/>
      <c r="M38" s="833"/>
      <c r="N38" s="810"/>
      <c r="O38" s="810"/>
      <c r="P38" s="833"/>
      <c r="Q38" s="810"/>
      <c r="R38" s="812"/>
      <c r="S38" s="821"/>
      <c r="T38" s="821"/>
      <c r="U38" s="821"/>
      <c r="V38" s="821"/>
      <c r="W38" s="821"/>
      <c r="X38" s="821"/>
      <c r="Y38" s="821"/>
      <c r="Z38" s="821"/>
      <c r="AA38" s="821"/>
      <c r="AB38" s="850"/>
      <c r="AC38" s="821"/>
      <c r="AD38" s="821"/>
      <c r="AE38" s="850"/>
      <c r="AF38" s="821"/>
      <c r="AG38" s="821"/>
    </row>
    <row r="39" spans="2:33" ht="13.5">
      <c r="B39" s="548"/>
      <c r="C39" s="547"/>
      <c r="D39" s="537"/>
      <c r="E39" s="804"/>
      <c r="F39" s="804"/>
      <c r="G39" s="804"/>
      <c r="H39" s="804"/>
      <c r="I39" s="883"/>
      <c r="J39" s="804"/>
      <c r="K39" s="804"/>
      <c r="L39" s="804"/>
      <c r="M39" s="834"/>
      <c r="N39" s="804"/>
      <c r="O39" s="804"/>
      <c r="P39" s="819"/>
      <c r="Q39" s="804"/>
      <c r="R39" s="808"/>
      <c r="S39" s="821"/>
      <c r="T39" s="821"/>
      <c r="U39" s="821"/>
      <c r="V39" s="821"/>
      <c r="W39" s="821"/>
      <c r="X39" s="821"/>
      <c r="Y39" s="821"/>
      <c r="Z39" s="821"/>
      <c r="AA39" s="821"/>
      <c r="AB39" s="850"/>
      <c r="AC39" s="821"/>
      <c r="AD39" s="821"/>
      <c r="AE39" s="850"/>
      <c r="AF39" s="821"/>
      <c r="AG39" s="821"/>
    </row>
    <row r="40" spans="2:33" ht="13.5">
      <c r="B40" s="530"/>
      <c r="C40" s="531"/>
      <c r="D40" s="531"/>
      <c r="E40" s="797"/>
      <c r="F40" s="797"/>
      <c r="G40" s="810"/>
      <c r="H40" s="797"/>
      <c r="I40" s="797"/>
      <c r="J40" s="797"/>
      <c r="K40" s="797"/>
      <c r="L40" s="797"/>
      <c r="M40" s="832"/>
      <c r="N40" s="797"/>
      <c r="O40" s="797"/>
      <c r="P40" s="832"/>
      <c r="Q40" s="797"/>
      <c r="R40" s="816"/>
      <c r="S40" s="821"/>
      <c r="T40" s="821"/>
      <c r="U40" s="821"/>
      <c r="V40" s="821"/>
      <c r="W40" s="821"/>
      <c r="X40" s="821"/>
      <c r="Y40" s="821"/>
      <c r="Z40" s="821"/>
      <c r="AA40" s="821"/>
      <c r="AB40" s="850"/>
      <c r="AC40" s="821"/>
      <c r="AD40" s="821"/>
      <c r="AE40" s="850"/>
      <c r="AF40" s="821"/>
      <c r="AG40" s="821"/>
    </row>
    <row r="41" spans="2:33" ht="14.25" thickBot="1">
      <c r="B41" s="889"/>
      <c r="C41" s="663"/>
      <c r="D41" s="890"/>
      <c r="E41" s="890"/>
      <c r="F41" s="890"/>
      <c r="G41" s="890"/>
      <c r="H41" s="890"/>
      <c r="I41" s="890"/>
      <c r="J41" s="890"/>
      <c r="K41" s="890"/>
      <c r="L41" s="890"/>
      <c r="M41" s="891"/>
      <c r="N41" s="890"/>
      <c r="O41" s="890"/>
      <c r="P41" s="891"/>
      <c r="Q41" s="890"/>
      <c r="R41" s="892"/>
      <c r="S41" s="821"/>
      <c r="T41" s="821"/>
      <c r="U41" s="821"/>
      <c r="V41" s="821"/>
      <c r="W41" s="821"/>
      <c r="X41" s="821"/>
      <c r="Y41" s="821"/>
      <c r="Z41" s="821"/>
      <c r="AA41" s="821"/>
      <c r="AB41" s="850"/>
      <c r="AC41" s="821"/>
      <c r="AD41" s="821"/>
      <c r="AE41" s="850"/>
      <c r="AF41" s="821"/>
      <c r="AG41" s="821"/>
    </row>
    <row r="42" spans="19:33" ht="13.5">
      <c r="S42" s="629"/>
      <c r="T42" s="629"/>
      <c r="U42" s="629"/>
      <c r="V42" s="629"/>
      <c r="W42" s="629"/>
      <c r="X42" s="629"/>
      <c r="Y42" s="629"/>
      <c r="Z42" s="629"/>
      <c r="AA42" s="629"/>
      <c r="AB42" s="629"/>
      <c r="AC42" s="629"/>
      <c r="AD42" s="629"/>
      <c r="AE42" s="629"/>
      <c r="AF42" s="629"/>
      <c r="AG42" s="629"/>
    </row>
    <row r="43" spans="2:5" ht="19.5" customHeight="1">
      <c r="B43" s="1204" t="s">
        <v>358</v>
      </c>
      <c r="C43" s="1204"/>
      <c r="E43" s="418"/>
    </row>
    <row r="44" spans="2:5" ht="19.5" customHeight="1">
      <c r="B44" s="418"/>
      <c r="C44" s="419" t="s">
        <v>360</v>
      </c>
      <c r="E44" s="418"/>
    </row>
    <row r="45" spans="2:5" ht="19.5" customHeight="1">
      <c r="B45" s="418"/>
      <c r="C45" s="419" t="s">
        <v>359</v>
      </c>
      <c r="E45" s="418"/>
    </row>
    <row r="46" spans="2:5" ht="19.5" customHeight="1">
      <c r="B46" s="418"/>
      <c r="C46" s="419" t="s">
        <v>471</v>
      </c>
      <c r="E46" s="418"/>
    </row>
  </sheetData>
  <sheetProtection/>
  <mergeCells count="4">
    <mergeCell ref="B3:R3"/>
    <mergeCell ref="B4:B5"/>
    <mergeCell ref="H5:H6"/>
    <mergeCell ref="B43:C43"/>
  </mergeCells>
  <printOptions/>
  <pageMargins left="0.7" right="0.7" top="0.75" bottom="0.75" header="0.3" footer="0.3"/>
  <pageSetup horizontalDpi="600" verticalDpi="600" orientation="landscape" paperSize="9" r:id="rId4"/>
  <drawing r:id="rId3"/>
  <legacyDrawing r:id="rId2"/>
</worksheet>
</file>

<file path=xl/worksheets/sheet17.xml><?xml version="1.0" encoding="utf-8"?>
<worksheet xmlns="http://schemas.openxmlformats.org/spreadsheetml/2006/main" xmlns:r="http://schemas.openxmlformats.org/officeDocument/2006/relationships">
  <sheetPr>
    <tabColor rgb="FFFF0000"/>
  </sheetPr>
  <dimension ref="A1:S57"/>
  <sheetViews>
    <sheetView zoomScalePageLayoutView="0" workbookViewId="0" topLeftCell="A1">
      <selection activeCell="A1" sqref="A1"/>
    </sheetView>
  </sheetViews>
  <sheetFormatPr defaultColWidth="12.625" defaultRowHeight="13.5"/>
  <cols>
    <col min="1" max="1" width="10.75390625" style="0" customWidth="1"/>
    <col min="2" max="2" width="21.75390625" style="264" bestFit="1" customWidth="1"/>
    <col min="3" max="3" width="8.50390625" style="264" bestFit="1" customWidth="1"/>
    <col min="4" max="4" width="10.00390625" style="264" bestFit="1" customWidth="1"/>
    <col min="5" max="5" width="6.25390625" style="265" customWidth="1"/>
    <col min="6" max="6" width="6.25390625" style="266" customWidth="1"/>
    <col min="7" max="7" width="9.125" style="267" bestFit="1" customWidth="1"/>
    <col min="8" max="8" width="15.625" style="268" customWidth="1"/>
    <col min="9" max="9" width="10.125" style="269" bestFit="1" customWidth="1"/>
    <col min="10" max="11" width="15.625" style="268" customWidth="1"/>
    <col min="12" max="15" width="15.625" style="270" customWidth="1"/>
    <col min="16" max="16" width="15.625" style="268" customWidth="1"/>
    <col min="17" max="17" width="8.875" style="264" customWidth="1"/>
    <col min="18" max="244" width="15.625" style="264" customWidth="1"/>
    <col min="245" max="245" width="10.75390625" style="264" customWidth="1"/>
    <col min="246" max="246" width="21.75390625" style="264" bestFit="1" customWidth="1"/>
    <col min="247" max="247" width="8.50390625" style="264" bestFit="1" customWidth="1"/>
    <col min="248" max="248" width="10.00390625" style="264" bestFit="1" customWidth="1"/>
    <col min="249" max="250" width="6.25390625" style="264" customWidth="1"/>
    <col min="251" max="251" width="4.375" style="264" bestFit="1" customWidth="1"/>
    <col min="252" max="252" width="9.125" style="264" bestFit="1" customWidth="1"/>
    <col min="253" max="253" width="6.875" style="264" bestFit="1" customWidth="1"/>
    <col min="254" max="254" width="6.25390625" style="264" bestFit="1" customWidth="1"/>
    <col min="255" max="255" width="9.125" style="264" customWidth="1"/>
    <col min="256" max="16384" width="12.625" style="264" customWidth="1"/>
  </cols>
  <sheetData>
    <row r="1" spans="1:17" ht="13.5">
      <c r="A1" t="s">
        <v>277</v>
      </c>
      <c r="B1" s="263"/>
      <c r="Q1" s="331"/>
    </row>
    <row r="2" spans="1:17" ht="18.75" customHeight="1">
      <c r="A2" s="1234" t="s">
        <v>170</v>
      </c>
      <c r="B2" s="1234" t="s">
        <v>171</v>
      </c>
      <c r="C2" s="1241" t="s">
        <v>172</v>
      </c>
      <c r="D2" s="1242"/>
      <c r="E2" s="1242"/>
      <c r="F2" s="1243"/>
      <c r="G2" s="1244" t="s">
        <v>173</v>
      </c>
      <c r="H2" s="1253" t="s">
        <v>174</v>
      </c>
      <c r="I2" s="1236" t="s">
        <v>271</v>
      </c>
      <c r="J2" s="1253" t="s">
        <v>175</v>
      </c>
      <c r="K2" s="1250" t="s">
        <v>261</v>
      </c>
      <c r="L2" s="1253" t="s">
        <v>262</v>
      </c>
      <c r="M2" s="1250" t="s">
        <v>263</v>
      </c>
      <c r="N2" s="1253" t="s">
        <v>264</v>
      </c>
      <c r="O2" s="1249" t="s">
        <v>265</v>
      </c>
      <c r="P2" s="1250" t="s">
        <v>266</v>
      </c>
      <c r="Q2" s="1234" t="s">
        <v>176</v>
      </c>
    </row>
    <row r="3" spans="1:17" ht="18.75" customHeight="1">
      <c r="A3" s="1235"/>
      <c r="B3" s="1235"/>
      <c r="C3" s="271" t="s">
        <v>177</v>
      </c>
      <c r="D3" s="271" t="s">
        <v>178</v>
      </c>
      <c r="E3" s="271" t="s">
        <v>179</v>
      </c>
      <c r="F3" s="271" t="s">
        <v>180</v>
      </c>
      <c r="G3" s="1245"/>
      <c r="H3" s="1253"/>
      <c r="I3" s="1236"/>
      <c r="J3" s="1253"/>
      <c r="K3" s="1250"/>
      <c r="L3" s="1253"/>
      <c r="M3" s="1250"/>
      <c r="N3" s="1253"/>
      <c r="O3" s="1249"/>
      <c r="P3" s="1250"/>
      <c r="Q3" s="1235"/>
    </row>
    <row r="4" spans="1:17" ht="13.5" customHeight="1">
      <c r="A4" s="1237"/>
      <c r="B4" s="1239" t="s">
        <v>181</v>
      </c>
      <c r="C4" s="1257" t="s">
        <v>182</v>
      </c>
      <c r="D4" s="1234" t="s">
        <v>183</v>
      </c>
      <c r="E4" s="1234" t="s">
        <v>184</v>
      </c>
      <c r="F4" s="1229">
        <v>3</v>
      </c>
      <c r="G4" s="1227" t="s">
        <v>185</v>
      </c>
      <c r="H4" s="272"/>
      <c r="I4" s="1246">
        <v>0.9</v>
      </c>
      <c r="J4" s="272"/>
      <c r="K4" s="1251" t="e">
        <f>'別添（５）'!AB6:AB9</f>
        <v>#VALUE!</v>
      </c>
      <c r="L4" s="1232">
        <v>166024000</v>
      </c>
      <c r="M4" s="1232">
        <v>79767000</v>
      </c>
      <c r="N4" s="1256">
        <v>149421000</v>
      </c>
      <c r="O4" s="1254"/>
      <c r="P4" s="273"/>
      <c r="Q4" s="1234" t="s">
        <v>186</v>
      </c>
    </row>
    <row r="5" spans="1:17" ht="13.5">
      <c r="A5" s="1238"/>
      <c r="B5" s="1240"/>
      <c r="C5" s="1258"/>
      <c r="D5" s="1248"/>
      <c r="E5" s="1248"/>
      <c r="F5" s="1230"/>
      <c r="G5" s="1228"/>
      <c r="H5" s="275">
        <v>995000000</v>
      </c>
      <c r="I5" s="1247"/>
      <c r="J5" s="275">
        <f>H5*I4</f>
        <v>895500000</v>
      </c>
      <c r="K5" s="1252"/>
      <c r="L5" s="1233"/>
      <c r="M5" s="1233"/>
      <c r="N5" s="1256"/>
      <c r="O5" s="1255"/>
      <c r="P5" s="276">
        <f>N4-M4</f>
        <v>69654000</v>
      </c>
      <c r="Q5" s="1248"/>
    </row>
    <row r="6" spans="1:17" ht="13.5">
      <c r="A6" s="1238"/>
      <c r="B6" s="278"/>
      <c r="C6" s="278"/>
      <c r="D6" s="278"/>
      <c r="E6" s="279"/>
      <c r="F6" s="280"/>
      <c r="G6" s="281"/>
      <c r="H6" s="282"/>
      <c r="I6" s="283"/>
      <c r="J6" s="282"/>
      <c r="K6" s="284"/>
      <c r="L6" s="285"/>
      <c r="M6" s="286"/>
      <c r="N6" s="282"/>
      <c r="O6" s="286"/>
      <c r="P6" s="287"/>
      <c r="Q6" s="278"/>
    </row>
    <row r="7" spans="1:17" ht="13.5">
      <c r="A7" s="1238"/>
      <c r="B7" s="288"/>
      <c r="C7" s="288"/>
      <c r="D7" s="288"/>
      <c r="E7" s="289"/>
      <c r="F7" s="290"/>
      <c r="G7" s="291"/>
      <c r="H7" s="292"/>
      <c r="I7" s="293"/>
      <c r="J7" s="292"/>
      <c r="K7" s="294"/>
      <c r="L7" s="295"/>
      <c r="M7" s="296"/>
      <c r="N7" s="292"/>
      <c r="O7" s="296"/>
      <c r="P7" s="297"/>
      <c r="Q7" s="288"/>
    </row>
    <row r="8" spans="1:17" ht="13.5">
      <c r="A8" s="1238"/>
      <c r="B8" s="278"/>
      <c r="C8" s="278"/>
      <c r="D8" s="278"/>
      <c r="E8" s="279"/>
      <c r="F8" s="280"/>
      <c r="G8" s="281"/>
      <c r="H8" s="282"/>
      <c r="I8" s="283"/>
      <c r="J8" s="282"/>
      <c r="K8" s="284"/>
      <c r="L8" s="285"/>
      <c r="M8" s="286"/>
      <c r="N8" s="282"/>
      <c r="O8" s="286"/>
      <c r="P8" s="287"/>
      <c r="Q8" s="278"/>
    </row>
    <row r="9" spans="1:17" ht="13.5">
      <c r="A9" s="1238"/>
      <c r="B9" s="288"/>
      <c r="C9" s="288"/>
      <c r="D9" s="288"/>
      <c r="E9" s="289"/>
      <c r="F9" s="290"/>
      <c r="G9" s="291"/>
      <c r="H9" s="292"/>
      <c r="I9" s="293"/>
      <c r="J9" s="292"/>
      <c r="K9" s="294"/>
      <c r="L9" s="295"/>
      <c r="M9" s="296"/>
      <c r="N9" s="292"/>
      <c r="O9" s="296"/>
      <c r="P9" s="297"/>
      <c r="Q9" s="288"/>
    </row>
    <row r="10" spans="1:17" ht="13.5">
      <c r="A10" s="1238"/>
      <c r="B10" s="278"/>
      <c r="C10" s="278"/>
      <c r="D10" s="278"/>
      <c r="E10" s="279"/>
      <c r="F10" s="280"/>
      <c r="G10" s="281"/>
      <c r="H10" s="282"/>
      <c r="I10" s="283"/>
      <c r="J10" s="282"/>
      <c r="K10" s="284"/>
      <c r="L10" s="285"/>
      <c r="M10" s="286"/>
      <c r="N10" s="282"/>
      <c r="O10" s="286"/>
      <c r="P10" s="287"/>
      <c r="Q10" s="278"/>
    </row>
    <row r="11" spans="1:17" ht="13.5">
      <c r="A11" s="1238"/>
      <c r="B11" s="288"/>
      <c r="C11" s="288"/>
      <c r="D11" s="288"/>
      <c r="E11" s="289"/>
      <c r="F11" s="290"/>
      <c r="G11" s="291"/>
      <c r="H11" s="292"/>
      <c r="I11" s="293"/>
      <c r="J11" s="292"/>
      <c r="K11" s="294"/>
      <c r="L11" s="295"/>
      <c r="M11" s="296"/>
      <c r="N11" s="292"/>
      <c r="O11" s="296"/>
      <c r="P11" s="297"/>
      <c r="Q11" s="288"/>
    </row>
    <row r="12" spans="1:17" ht="13.5">
      <c r="A12" s="1238"/>
      <c r="B12" s="278"/>
      <c r="C12" s="278"/>
      <c r="D12" s="278"/>
      <c r="E12" s="279"/>
      <c r="F12" s="280"/>
      <c r="G12" s="281"/>
      <c r="H12" s="282"/>
      <c r="I12" s="283"/>
      <c r="J12" s="282"/>
      <c r="K12" s="284"/>
      <c r="L12" s="285"/>
      <c r="M12" s="286"/>
      <c r="N12" s="282"/>
      <c r="O12" s="286"/>
      <c r="P12" s="287"/>
      <c r="Q12" s="278"/>
    </row>
    <row r="13" spans="1:17" ht="13.5">
      <c r="A13" s="1238"/>
      <c r="B13" s="288"/>
      <c r="C13" s="288"/>
      <c r="D13" s="288"/>
      <c r="E13" s="289"/>
      <c r="F13" s="290"/>
      <c r="G13" s="291"/>
      <c r="H13" s="292"/>
      <c r="I13" s="293"/>
      <c r="J13" s="292"/>
      <c r="K13" s="294"/>
      <c r="L13" s="295"/>
      <c r="M13" s="296"/>
      <c r="N13" s="292"/>
      <c r="O13" s="296"/>
      <c r="P13" s="297"/>
      <c r="Q13" s="288"/>
    </row>
    <row r="14" spans="1:17" ht="13.5">
      <c r="A14" s="1238"/>
      <c r="B14" s="278"/>
      <c r="C14" s="278"/>
      <c r="D14" s="278"/>
      <c r="E14" s="279"/>
      <c r="F14" s="280"/>
      <c r="G14" s="281"/>
      <c r="H14" s="282"/>
      <c r="I14" s="283"/>
      <c r="J14" s="282"/>
      <c r="K14" s="284"/>
      <c r="L14" s="285"/>
      <c r="M14" s="286"/>
      <c r="N14" s="282"/>
      <c r="O14" s="286"/>
      <c r="P14" s="287"/>
      <c r="Q14" s="278"/>
    </row>
    <row r="15" spans="1:17" ht="13.5">
      <c r="A15" s="1238"/>
      <c r="B15" s="288"/>
      <c r="C15" s="288"/>
      <c r="D15" s="288"/>
      <c r="E15" s="289"/>
      <c r="F15" s="290"/>
      <c r="G15" s="291"/>
      <c r="H15" s="292"/>
      <c r="I15" s="293"/>
      <c r="J15" s="292"/>
      <c r="K15" s="294"/>
      <c r="L15" s="295"/>
      <c r="M15" s="296"/>
      <c r="N15" s="292"/>
      <c r="O15" s="296"/>
      <c r="P15" s="297"/>
      <c r="Q15" s="288"/>
    </row>
    <row r="16" spans="1:17" ht="13.5">
      <c r="A16" s="1238"/>
      <c r="B16" s="278"/>
      <c r="C16" s="278"/>
      <c r="D16" s="278"/>
      <c r="E16" s="279"/>
      <c r="F16" s="280"/>
      <c r="G16" s="281"/>
      <c r="H16" s="282"/>
      <c r="I16" s="283"/>
      <c r="J16" s="282"/>
      <c r="K16" s="284"/>
      <c r="L16" s="285"/>
      <c r="M16" s="286"/>
      <c r="N16" s="282"/>
      <c r="O16" s="286"/>
      <c r="P16" s="287"/>
      <c r="Q16" s="278"/>
    </row>
    <row r="17" spans="1:17" ht="13.5">
      <c r="A17" s="1238"/>
      <c r="B17" s="288"/>
      <c r="C17" s="288"/>
      <c r="D17" s="288"/>
      <c r="E17" s="289"/>
      <c r="F17" s="290"/>
      <c r="G17" s="291"/>
      <c r="H17" s="292"/>
      <c r="I17" s="293"/>
      <c r="J17" s="292"/>
      <c r="K17" s="294"/>
      <c r="L17" s="295"/>
      <c r="M17" s="296"/>
      <c r="N17" s="292"/>
      <c r="O17" s="296"/>
      <c r="P17" s="297"/>
      <c r="Q17" s="288"/>
    </row>
    <row r="18" spans="1:17" ht="13.5">
      <c r="A18" s="1238"/>
      <c r="B18" s="278"/>
      <c r="C18" s="278"/>
      <c r="D18" s="278"/>
      <c r="E18" s="279"/>
      <c r="F18" s="280"/>
      <c r="G18" s="281"/>
      <c r="H18" s="282"/>
      <c r="I18" s="283"/>
      <c r="J18" s="282"/>
      <c r="K18" s="284"/>
      <c r="L18" s="285"/>
      <c r="M18" s="286"/>
      <c r="N18" s="282"/>
      <c r="O18" s="286"/>
      <c r="P18" s="287"/>
      <c r="Q18" s="278"/>
    </row>
    <row r="19" spans="1:17" ht="13.5">
      <c r="A19" s="1238"/>
      <c r="B19" s="288"/>
      <c r="C19" s="288"/>
      <c r="D19" s="288"/>
      <c r="E19" s="289"/>
      <c r="F19" s="290"/>
      <c r="G19" s="291"/>
      <c r="H19" s="292"/>
      <c r="I19" s="293"/>
      <c r="J19" s="292"/>
      <c r="K19" s="294"/>
      <c r="L19" s="295"/>
      <c r="M19" s="296"/>
      <c r="N19" s="292"/>
      <c r="O19" s="296"/>
      <c r="P19" s="297"/>
      <c r="Q19" s="288"/>
    </row>
    <row r="20" spans="1:17" ht="13.5">
      <c r="A20" s="1238"/>
      <c r="B20" s="278"/>
      <c r="C20" s="278"/>
      <c r="D20" s="278"/>
      <c r="E20" s="279"/>
      <c r="F20" s="280"/>
      <c r="G20" s="281"/>
      <c r="H20" s="282"/>
      <c r="I20" s="283"/>
      <c r="J20" s="282"/>
      <c r="K20" s="284"/>
      <c r="L20" s="285"/>
      <c r="M20" s="286"/>
      <c r="N20" s="282"/>
      <c r="O20" s="286"/>
      <c r="P20" s="287"/>
      <c r="Q20" s="278"/>
    </row>
    <row r="21" spans="1:17" ht="13.5">
      <c r="A21" s="1238"/>
      <c r="B21" s="288"/>
      <c r="C21" s="288"/>
      <c r="D21" s="288"/>
      <c r="E21" s="289"/>
      <c r="F21" s="290"/>
      <c r="G21" s="291"/>
      <c r="H21" s="292"/>
      <c r="I21" s="293"/>
      <c r="J21" s="292"/>
      <c r="K21" s="294"/>
      <c r="L21" s="295"/>
      <c r="M21" s="296"/>
      <c r="N21" s="292"/>
      <c r="O21" s="296"/>
      <c r="P21" s="297"/>
      <c r="Q21" s="288"/>
    </row>
    <row r="22" spans="1:17" ht="13.5">
      <c r="A22" s="1238"/>
      <c r="B22" s="278"/>
      <c r="C22" s="278"/>
      <c r="D22" s="278"/>
      <c r="E22" s="279"/>
      <c r="F22" s="280"/>
      <c r="G22" s="281"/>
      <c r="H22" s="282"/>
      <c r="I22" s="283"/>
      <c r="J22" s="282"/>
      <c r="K22" s="284"/>
      <c r="L22" s="285"/>
      <c r="M22" s="286"/>
      <c r="N22" s="282"/>
      <c r="O22" s="286"/>
      <c r="P22" s="287"/>
      <c r="Q22" s="278"/>
    </row>
    <row r="23" spans="1:17" ht="13.5">
      <c r="A23" s="1238"/>
      <c r="B23" s="288"/>
      <c r="C23" s="288"/>
      <c r="D23" s="288"/>
      <c r="E23" s="289"/>
      <c r="F23" s="290"/>
      <c r="G23" s="291"/>
      <c r="H23" s="292"/>
      <c r="I23" s="293"/>
      <c r="J23" s="292"/>
      <c r="K23" s="294"/>
      <c r="L23" s="295"/>
      <c r="M23" s="296"/>
      <c r="N23" s="292"/>
      <c r="O23" s="296"/>
      <c r="P23" s="297"/>
      <c r="Q23" s="288"/>
    </row>
    <row r="24" spans="1:17" ht="13.5">
      <c r="A24" s="1238"/>
      <c r="B24" s="278"/>
      <c r="C24" s="278"/>
      <c r="D24" s="278"/>
      <c r="E24" s="279"/>
      <c r="F24" s="280"/>
      <c r="G24" s="281"/>
      <c r="H24" s="282"/>
      <c r="I24" s="283"/>
      <c r="J24" s="282"/>
      <c r="K24" s="284"/>
      <c r="L24" s="285"/>
      <c r="M24" s="286"/>
      <c r="N24" s="282"/>
      <c r="O24" s="286"/>
      <c r="P24" s="287"/>
      <c r="Q24" s="278"/>
    </row>
    <row r="25" spans="1:17" ht="13.5">
      <c r="A25" s="1238"/>
      <c r="B25" s="288"/>
      <c r="C25" s="288"/>
      <c r="D25" s="288"/>
      <c r="E25" s="289"/>
      <c r="F25" s="290"/>
      <c r="G25" s="291"/>
      <c r="H25" s="292"/>
      <c r="I25" s="293"/>
      <c r="J25" s="292"/>
      <c r="K25" s="294"/>
      <c r="L25" s="295"/>
      <c r="M25" s="296"/>
      <c r="N25" s="292"/>
      <c r="O25" s="296"/>
      <c r="P25" s="297"/>
      <c r="Q25" s="288"/>
    </row>
    <row r="26" spans="1:17" ht="13.5">
      <c r="A26" s="1238"/>
      <c r="B26" s="278"/>
      <c r="C26" s="278"/>
      <c r="D26" s="278"/>
      <c r="E26" s="279"/>
      <c r="F26" s="280"/>
      <c r="G26" s="281"/>
      <c r="H26" s="282"/>
      <c r="I26" s="283"/>
      <c r="J26" s="282"/>
      <c r="K26" s="284"/>
      <c r="L26" s="285"/>
      <c r="M26" s="286"/>
      <c r="N26" s="282"/>
      <c r="O26" s="286"/>
      <c r="P26" s="287"/>
      <c r="Q26" s="278"/>
    </row>
    <row r="27" spans="1:17" ht="13.5">
      <c r="A27" s="1238"/>
      <c r="B27" s="288"/>
      <c r="C27" s="288"/>
      <c r="D27" s="288"/>
      <c r="E27" s="289"/>
      <c r="F27" s="290"/>
      <c r="G27" s="291"/>
      <c r="H27" s="292"/>
      <c r="I27" s="293"/>
      <c r="J27" s="292"/>
      <c r="K27" s="294"/>
      <c r="L27" s="295"/>
      <c r="M27" s="296"/>
      <c r="N27" s="292"/>
      <c r="O27" s="296"/>
      <c r="P27" s="297"/>
      <c r="Q27" s="288"/>
    </row>
    <row r="28" spans="1:17" ht="13.5">
      <c r="A28" s="1238"/>
      <c r="B28" s="278"/>
      <c r="C28" s="278"/>
      <c r="D28" s="278"/>
      <c r="E28" s="279"/>
      <c r="F28" s="280"/>
      <c r="G28" s="281"/>
      <c r="H28" s="282"/>
      <c r="I28" s="283"/>
      <c r="J28" s="282"/>
      <c r="K28" s="284"/>
      <c r="L28" s="285"/>
      <c r="M28" s="286"/>
      <c r="N28" s="282"/>
      <c r="O28" s="286"/>
      <c r="P28" s="287"/>
      <c r="Q28" s="278"/>
    </row>
    <row r="29" spans="1:17" ht="13.5">
      <c r="A29" s="1238"/>
      <c r="B29" s="288"/>
      <c r="C29" s="288"/>
      <c r="D29" s="288"/>
      <c r="E29" s="289"/>
      <c r="F29" s="290"/>
      <c r="G29" s="291"/>
      <c r="H29" s="292"/>
      <c r="I29" s="293"/>
      <c r="J29" s="292"/>
      <c r="K29" s="294"/>
      <c r="L29" s="295"/>
      <c r="M29" s="296"/>
      <c r="N29" s="292"/>
      <c r="O29" s="296"/>
      <c r="P29" s="297"/>
      <c r="Q29" s="288"/>
    </row>
    <row r="30" spans="1:17" ht="13.5">
      <c r="A30" s="1238"/>
      <c r="B30" s="278"/>
      <c r="C30" s="278"/>
      <c r="D30" s="278"/>
      <c r="E30" s="279"/>
      <c r="F30" s="280"/>
      <c r="G30" s="281"/>
      <c r="H30" s="282"/>
      <c r="I30" s="283"/>
      <c r="J30" s="282"/>
      <c r="K30" s="284"/>
      <c r="L30" s="285"/>
      <c r="M30" s="286"/>
      <c r="N30" s="282"/>
      <c r="O30" s="286"/>
      <c r="P30" s="287"/>
      <c r="Q30" s="278"/>
    </row>
    <row r="31" spans="1:17" ht="13.5">
      <c r="A31" s="1238"/>
      <c r="B31" s="288"/>
      <c r="C31" s="288"/>
      <c r="D31" s="288"/>
      <c r="E31" s="289"/>
      <c r="F31" s="290"/>
      <c r="G31" s="291"/>
      <c r="H31" s="292"/>
      <c r="I31" s="293"/>
      <c r="J31" s="292"/>
      <c r="K31" s="294"/>
      <c r="L31" s="295"/>
      <c r="M31" s="296"/>
      <c r="N31" s="292"/>
      <c r="O31" s="296"/>
      <c r="P31" s="297"/>
      <c r="Q31" s="288"/>
    </row>
    <row r="32" spans="1:17" ht="13.5">
      <c r="A32" s="1238"/>
      <c r="B32" s="278"/>
      <c r="C32" s="278"/>
      <c r="D32" s="278"/>
      <c r="E32" s="279"/>
      <c r="F32" s="280"/>
      <c r="G32" s="281"/>
      <c r="H32" s="282"/>
      <c r="I32" s="283"/>
      <c r="J32" s="282"/>
      <c r="K32" s="284"/>
      <c r="L32" s="285"/>
      <c r="M32" s="286"/>
      <c r="N32" s="282"/>
      <c r="O32" s="286"/>
      <c r="P32" s="287"/>
      <c r="Q32" s="278"/>
    </row>
    <row r="33" spans="1:17" ht="13.5">
      <c r="A33" s="1238"/>
      <c r="B33" s="288"/>
      <c r="C33" s="288"/>
      <c r="D33" s="288"/>
      <c r="E33" s="289"/>
      <c r="F33" s="290"/>
      <c r="G33" s="291"/>
      <c r="H33" s="292"/>
      <c r="I33" s="293"/>
      <c r="J33" s="292"/>
      <c r="K33" s="294"/>
      <c r="L33" s="295"/>
      <c r="M33" s="296"/>
      <c r="N33" s="292"/>
      <c r="O33" s="296"/>
      <c r="P33" s="297"/>
      <c r="Q33" s="288"/>
    </row>
    <row r="34" spans="1:17" ht="13.5">
      <c r="A34" s="1238"/>
      <c r="B34" s="278"/>
      <c r="C34" s="278"/>
      <c r="D34" s="278"/>
      <c r="E34" s="279"/>
      <c r="F34" s="280"/>
      <c r="G34" s="281"/>
      <c r="H34" s="282"/>
      <c r="I34" s="283"/>
      <c r="J34" s="282"/>
      <c r="K34" s="284"/>
      <c r="L34" s="285"/>
      <c r="M34" s="286"/>
      <c r="N34" s="282"/>
      <c r="O34" s="286"/>
      <c r="P34" s="287"/>
      <c r="Q34" s="278"/>
    </row>
    <row r="35" spans="1:17" ht="13.5">
      <c r="A35" s="1238"/>
      <c r="B35" s="288"/>
      <c r="C35" s="288"/>
      <c r="D35" s="288"/>
      <c r="E35" s="289"/>
      <c r="F35" s="290"/>
      <c r="G35" s="291"/>
      <c r="H35" s="292"/>
      <c r="I35" s="293"/>
      <c r="J35" s="292"/>
      <c r="K35" s="294"/>
      <c r="L35" s="295"/>
      <c r="M35" s="296"/>
      <c r="N35" s="292"/>
      <c r="O35" s="296"/>
      <c r="P35" s="297"/>
      <c r="Q35" s="288"/>
    </row>
    <row r="36" spans="1:17" ht="13.5">
      <c r="A36" s="1238"/>
      <c r="B36" s="278"/>
      <c r="C36" s="278"/>
      <c r="D36" s="278"/>
      <c r="E36" s="279"/>
      <c r="F36" s="280"/>
      <c r="G36" s="281"/>
      <c r="H36" s="282"/>
      <c r="I36" s="283"/>
      <c r="J36" s="282"/>
      <c r="K36" s="284"/>
      <c r="L36" s="285"/>
      <c r="M36" s="286"/>
      <c r="N36" s="282"/>
      <c r="O36" s="286"/>
      <c r="P36" s="287"/>
      <c r="Q36" s="278"/>
    </row>
    <row r="37" spans="1:17" ht="13.5">
      <c r="A37" s="1238"/>
      <c r="B37" s="288"/>
      <c r="C37" s="288"/>
      <c r="D37" s="288"/>
      <c r="E37" s="289"/>
      <c r="F37" s="290"/>
      <c r="G37" s="291"/>
      <c r="H37" s="292"/>
      <c r="I37" s="298"/>
      <c r="J37" s="292"/>
      <c r="K37" s="294"/>
      <c r="L37" s="295"/>
      <c r="M37" s="296"/>
      <c r="N37" s="292"/>
      <c r="O37" s="299"/>
      <c r="P37" s="297"/>
      <c r="Q37" s="288"/>
    </row>
    <row r="38" spans="1:17" ht="13.5">
      <c r="A38" s="1238"/>
      <c r="B38" s="1223" t="s">
        <v>187</v>
      </c>
      <c r="C38" s="1217"/>
      <c r="D38" s="1217"/>
      <c r="E38" s="1214"/>
      <c r="F38" s="1215"/>
      <c r="G38" s="1213"/>
      <c r="H38" s="273"/>
      <c r="I38" s="1259"/>
      <c r="J38" s="300"/>
      <c r="K38" s="1205"/>
      <c r="L38" s="1210">
        <f>L4</f>
        <v>166024000</v>
      </c>
      <c r="M38" s="1210">
        <f>M4</f>
        <v>79767000</v>
      </c>
      <c r="N38" s="1207">
        <f>N4</f>
        <v>149421000</v>
      </c>
      <c r="O38" s="1209"/>
      <c r="P38" s="372"/>
      <c r="Q38" s="1206"/>
    </row>
    <row r="39" spans="1:17" ht="13.5">
      <c r="A39" s="1238"/>
      <c r="B39" s="1218"/>
      <c r="C39" s="1219"/>
      <c r="D39" s="1219"/>
      <c r="E39" s="1220"/>
      <c r="F39" s="1231"/>
      <c r="G39" s="1226"/>
      <c r="H39" s="301">
        <f>H5</f>
        <v>995000000</v>
      </c>
      <c r="I39" s="1260"/>
      <c r="J39" s="302">
        <f>J5</f>
        <v>895500000</v>
      </c>
      <c r="K39" s="1222"/>
      <c r="L39" s="1211"/>
      <c r="M39" s="1211"/>
      <c r="N39" s="1208"/>
      <c r="O39" s="1225"/>
      <c r="P39" s="373">
        <f>P5</f>
        <v>69654000</v>
      </c>
      <c r="Q39" s="1224"/>
    </row>
    <row r="40" spans="1:17" ht="13.5">
      <c r="A40" s="1217"/>
      <c r="B40" s="1218" t="s">
        <v>188</v>
      </c>
      <c r="C40" s="1219"/>
      <c r="D40" s="1219"/>
      <c r="E40" s="1220"/>
      <c r="F40" s="1231"/>
      <c r="G40" s="1213"/>
      <c r="H40" s="274"/>
      <c r="I40" s="1221"/>
      <c r="J40" s="274"/>
      <c r="K40" s="1205"/>
      <c r="L40" s="1210">
        <f>L38</f>
        <v>166024000</v>
      </c>
      <c r="M40" s="1210">
        <f>M38</f>
        <v>79767000</v>
      </c>
      <c r="N40" s="1207">
        <f>N38</f>
        <v>149421000</v>
      </c>
      <c r="O40" s="1225"/>
      <c r="P40" s="374"/>
      <c r="Q40" s="1224"/>
    </row>
    <row r="41" spans="1:17" ht="13.5">
      <c r="A41" s="1217"/>
      <c r="B41" s="1218"/>
      <c r="C41" s="1219"/>
      <c r="D41" s="1219"/>
      <c r="E41" s="1220"/>
      <c r="F41" s="1231"/>
      <c r="G41" s="1226"/>
      <c r="H41" s="303">
        <f>H39</f>
        <v>995000000</v>
      </c>
      <c r="I41" s="1221"/>
      <c r="J41" s="303">
        <f>J39</f>
        <v>895500000</v>
      </c>
      <c r="K41" s="1222"/>
      <c r="L41" s="1211"/>
      <c r="M41" s="1211"/>
      <c r="N41" s="1208"/>
      <c r="O41" s="1225"/>
      <c r="P41" s="375">
        <f>P39</f>
        <v>69654000</v>
      </c>
      <c r="Q41" s="1224"/>
    </row>
    <row r="42" spans="1:17" ht="13.5">
      <c r="A42" s="304"/>
      <c r="B42" s="370" t="s">
        <v>267</v>
      </c>
      <c r="C42" s="304"/>
      <c r="D42" s="304"/>
      <c r="E42" s="306"/>
      <c r="F42" s="307"/>
      <c r="G42" s="308"/>
      <c r="H42" s="309"/>
      <c r="I42" s="310"/>
      <c r="J42" s="309"/>
      <c r="K42" s="371"/>
      <c r="L42" s="311"/>
      <c r="M42" s="312"/>
      <c r="N42" s="311"/>
      <c r="O42" s="371"/>
      <c r="P42" s="313"/>
      <c r="Q42" s="305"/>
    </row>
    <row r="43" spans="1:17" ht="13.5">
      <c r="A43" s="304"/>
      <c r="B43" s="370" t="s">
        <v>268</v>
      </c>
      <c r="C43" s="304"/>
      <c r="D43" s="304"/>
      <c r="E43" s="306"/>
      <c r="F43" s="307"/>
      <c r="G43" s="308"/>
      <c r="H43" s="309"/>
      <c r="I43" s="310"/>
      <c r="J43" s="309"/>
      <c r="K43" s="371"/>
      <c r="L43" s="311"/>
      <c r="M43" s="312"/>
      <c r="N43" s="311"/>
      <c r="O43" s="371"/>
      <c r="P43" s="313"/>
      <c r="Q43" s="305"/>
    </row>
    <row r="44" spans="1:17" ht="13.5">
      <c r="A44" s="304"/>
      <c r="B44" s="370" t="s">
        <v>269</v>
      </c>
      <c r="C44" s="304"/>
      <c r="D44" s="304"/>
      <c r="E44" s="306"/>
      <c r="F44" s="307"/>
      <c r="G44" s="308"/>
      <c r="H44" s="309"/>
      <c r="I44" s="310"/>
      <c r="J44" s="309"/>
      <c r="K44" s="371"/>
      <c r="L44" s="311"/>
      <c r="M44" s="312"/>
      <c r="N44" s="311"/>
      <c r="O44" s="371"/>
      <c r="P44" s="313"/>
      <c r="Q44" s="305"/>
    </row>
    <row r="45" spans="1:17" ht="13.5">
      <c r="A45" s="1217"/>
      <c r="B45" s="1216" t="s">
        <v>270</v>
      </c>
      <c r="C45" s="1217"/>
      <c r="D45" s="1217"/>
      <c r="E45" s="1214"/>
      <c r="F45" s="1215"/>
      <c r="G45" s="1213"/>
      <c r="H45" s="274"/>
      <c r="I45" s="1212"/>
      <c r="J45" s="274"/>
      <c r="K45" s="1205"/>
      <c r="L45" s="1210">
        <f>L38</f>
        <v>166024000</v>
      </c>
      <c r="M45" s="1210">
        <f>M38</f>
        <v>79767000</v>
      </c>
      <c r="N45" s="1207">
        <f>N38</f>
        <v>149421000</v>
      </c>
      <c r="O45" s="1205"/>
      <c r="P45" s="274"/>
      <c r="Q45" s="1206"/>
    </row>
    <row r="46" spans="1:17" ht="13.5">
      <c r="A46" s="1217"/>
      <c r="B46" s="1216"/>
      <c r="C46" s="1217"/>
      <c r="D46" s="1217"/>
      <c r="E46" s="1214"/>
      <c r="F46" s="1215"/>
      <c r="G46" s="1213"/>
      <c r="H46" s="303">
        <f>H39</f>
        <v>995000000</v>
      </c>
      <c r="I46" s="1212"/>
      <c r="J46" s="303">
        <f>J39</f>
        <v>895500000</v>
      </c>
      <c r="K46" s="1205"/>
      <c r="L46" s="1211"/>
      <c r="M46" s="1211"/>
      <c r="N46" s="1208"/>
      <c r="O46" s="1205"/>
      <c r="P46" s="303">
        <f>P39</f>
        <v>69654000</v>
      </c>
      <c r="Q46" s="1206"/>
    </row>
    <row r="47" spans="1:17" ht="13.5">
      <c r="A47" s="1217"/>
      <c r="B47" s="1223" t="s">
        <v>187</v>
      </c>
      <c r="C47" s="1217"/>
      <c r="D47" s="1217"/>
      <c r="E47" s="1214"/>
      <c r="F47" s="1215"/>
      <c r="G47" s="1213"/>
      <c r="H47" s="274"/>
      <c r="I47" s="1212"/>
      <c r="J47" s="274"/>
      <c r="K47" s="1205"/>
      <c r="L47" s="1210">
        <f>L45</f>
        <v>166024000</v>
      </c>
      <c r="M47" s="1210">
        <f>M45</f>
        <v>79767000</v>
      </c>
      <c r="N47" s="1207">
        <f>N45</f>
        <v>149421000</v>
      </c>
      <c r="O47" s="1209"/>
      <c r="P47" s="374"/>
      <c r="Q47" s="1206"/>
    </row>
    <row r="48" spans="1:17" ht="13.5">
      <c r="A48" s="1217"/>
      <c r="B48" s="1223"/>
      <c r="C48" s="1217"/>
      <c r="D48" s="1217"/>
      <c r="E48" s="1214"/>
      <c r="F48" s="1215"/>
      <c r="G48" s="1213"/>
      <c r="H48" s="303">
        <f>H46</f>
        <v>995000000</v>
      </c>
      <c r="I48" s="1212"/>
      <c r="J48" s="303">
        <f>J46</f>
        <v>895500000</v>
      </c>
      <c r="K48" s="1205"/>
      <c r="L48" s="1211"/>
      <c r="M48" s="1211"/>
      <c r="N48" s="1208"/>
      <c r="O48" s="1209"/>
      <c r="P48" s="375">
        <f>P46</f>
        <v>69654000</v>
      </c>
      <c r="Q48" s="1206"/>
    </row>
    <row r="49" spans="1:17" ht="13.5">
      <c r="A49" s="304"/>
      <c r="B49" s="305" t="s">
        <v>189</v>
      </c>
      <c r="C49" s="304"/>
      <c r="D49" s="304"/>
      <c r="E49" s="306"/>
      <c r="F49" s="307"/>
      <c r="G49" s="308"/>
      <c r="H49" s="309"/>
      <c r="I49" s="310"/>
      <c r="J49" s="309"/>
      <c r="K49" s="371"/>
      <c r="L49" s="311"/>
      <c r="M49" s="312"/>
      <c r="N49" s="311"/>
      <c r="O49" s="371"/>
      <c r="P49" s="313"/>
      <c r="Q49" s="305"/>
    </row>
    <row r="50" spans="1:19" ht="13.5">
      <c r="A50" s="314" t="s">
        <v>190</v>
      </c>
      <c r="C50" s="315"/>
      <c r="D50" s="315"/>
      <c r="E50" s="315"/>
      <c r="F50" s="315"/>
      <c r="G50" s="316"/>
      <c r="H50" s="315"/>
      <c r="I50" s="317"/>
      <c r="J50" s="277"/>
      <c r="K50" s="277"/>
      <c r="L50" s="277"/>
      <c r="M50" s="277"/>
      <c r="N50" s="277"/>
      <c r="O50" s="277"/>
      <c r="P50" s="299"/>
      <c r="Q50" s="318"/>
      <c r="R50" s="318"/>
      <c r="S50" s="315"/>
    </row>
    <row r="51" spans="1:18" s="314" customFormat="1" ht="13.5">
      <c r="A51" s="314" t="s">
        <v>191</v>
      </c>
      <c r="G51" s="319"/>
      <c r="I51" s="320"/>
      <c r="J51" s="321"/>
      <c r="K51" s="321"/>
      <c r="L51" s="321"/>
      <c r="M51" s="321"/>
      <c r="N51" s="321"/>
      <c r="O51" s="321"/>
      <c r="P51" s="322"/>
      <c r="Q51" s="323"/>
      <c r="R51" s="323"/>
    </row>
    <row r="52" spans="1:18" s="324" customFormat="1" ht="13.5">
      <c r="A52" s="324" t="s">
        <v>192</v>
      </c>
      <c r="G52" s="319"/>
      <c r="I52" s="325"/>
      <c r="J52" s="326"/>
      <c r="K52" s="326"/>
      <c r="L52" s="326"/>
      <c r="M52" s="326"/>
      <c r="N52" s="326"/>
      <c r="O52" s="326"/>
      <c r="P52" s="323"/>
      <c r="Q52" s="323"/>
      <c r="R52" s="323"/>
    </row>
    <row r="53" spans="1:18" s="324" customFormat="1" ht="13.5">
      <c r="A53" s="324" t="s">
        <v>193</v>
      </c>
      <c r="G53" s="319"/>
      <c r="I53" s="325"/>
      <c r="J53" s="326"/>
      <c r="K53" s="326"/>
      <c r="L53" s="326"/>
      <c r="M53" s="326"/>
      <c r="N53" s="326"/>
      <c r="O53" s="326"/>
      <c r="P53" s="323"/>
      <c r="Q53" s="323"/>
      <c r="R53" s="323"/>
    </row>
    <row r="54" spans="1:18" s="319" customFormat="1" ht="13.5">
      <c r="A54" s="314" t="s">
        <v>272</v>
      </c>
      <c r="I54" s="327"/>
      <c r="J54" s="328"/>
      <c r="K54" s="328"/>
      <c r="L54" s="328"/>
      <c r="M54" s="328"/>
      <c r="N54" s="328"/>
      <c r="O54" s="328"/>
      <c r="P54" s="329"/>
      <c r="Q54" s="329"/>
      <c r="R54" s="329"/>
    </row>
    <row r="55" spans="1:18" s="314" customFormat="1" ht="13.5">
      <c r="A55" s="314" t="s">
        <v>273</v>
      </c>
      <c r="G55" s="319"/>
      <c r="I55" s="320"/>
      <c r="J55" s="321"/>
      <c r="K55" s="321"/>
      <c r="L55" s="321"/>
      <c r="M55" s="321"/>
      <c r="N55" s="321"/>
      <c r="O55" s="321"/>
      <c r="P55" s="322"/>
      <c r="Q55" s="323"/>
      <c r="R55" s="323"/>
    </row>
    <row r="56" spans="5:16" s="314" customFormat="1" ht="13.5">
      <c r="E56" s="324"/>
      <c r="F56" s="325"/>
      <c r="G56" s="327"/>
      <c r="H56" s="321"/>
      <c r="I56" s="330"/>
      <c r="J56" s="321"/>
      <c r="K56" s="321"/>
      <c r="L56" s="322"/>
      <c r="M56" s="322"/>
      <c r="N56" s="322"/>
      <c r="O56" s="322"/>
      <c r="P56" s="321"/>
    </row>
    <row r="57" spans="5:16" s="314" customFormat="1" ht="13.5">
      <c r="E57" s="324"/>
      <c r="F57" s="325"/>
      <c r="G57" s="327"/>
      <c r="H57" s="321"/>
      <c r="I57" s="330"/>
      <c r="J57" s="321"/>
      <c r="K57" s="321"/>
      <c r="L57" s="322"/>
      <c r="M57" s="322"/>
      <c r="N57" s="322"/>
      <c r="O57" s="322"/>
      <c r="P57" s="321"/>
    </row>
  </sheetData>
  <sheetProtection/>
  <mergeCells count="83">
    <mergeCell ref="Q4:Q5"/>
    <mergeCell ref="B38:B39"/>
    <mergeCell ref="C38:C39"/>
    <mergeCell ref="K38:K39"/>
    <mergeCell ref="O38:O39"/>
    <mergeCell ref="I38:I39"/>
    <mergeCell ref="H2:H3"/>
    <mergeCell ref="K2:K3"/>
    <mergeCell ref="N2:N3"/>
    <mergeCell ref="J2:J3"/>
    <mergeCell ref="C4:C5"/>
    <mergeCell ref="D4:D5"/>
    <mergeCell ref="Q2:Q3"/>
    <mergeCell ref="E4:E5"/>
    <mergeCell ref="O2:O3"/>
    <mergeCell ref="P2:P3"/>
    <mergeCell ref="K4:K5"/>
    <mergeCell ref="L2:L3"/>
    <mergeCell ref="M2:M3"/>
    <mergeCell ref="O4:O5"/>
    <mergeCell ref="M4:M5"/>
    <mergeCell ref="N4:N5"/>
    <mergeCell ref="A2:A3"/>
    <mergeCell ref="B2:B3"/>
    <mergeCell ref="I2:I3"/>
    <mergeCell ref="A4:A39"/>
    <mergeCell ref="B4:B5"/>
    <mergeCell ref="C2:F2"/>
    <mergeCell ref="G2:G3"/>
    <mergeCell ref="D38:D39"/>
    <mergeCell ref="E38:E39"/>
    <mergeCell ref="I4:I5"/>
    <mergeCell ref="M40:M41"/>
    <mergeCell ref="G38:G39"/>
    <mergeCell ref="G4:G5"/>
    <mergeCell ref="F4:F5"/>
    <mergeCell ref="F38:F39"/>
    <mergeCell ref="L4:L5"/>
    <mergeCell ref="F40:F41"/>
    <mergeCell ref="G40:G41"/>
    <mergeCell ref="L45:L46"/>
    <mergeCell ref="Q38:Q39"/>
    <mergeCell ref="N38:N39"/>
    <mergeCell ref="N40:N41"/>
    <mergeCell ref="L40:L41"/>
    <mergeCell ref="L38:L39"/>
    <mergeCell ref="M38:M39"/>
    <mergeCell ref="Q40:Q41"/>
    <mergeCell ref="M45:M46"/>
    <mergeCell ref="O40:O41"/>
    <mergeCell ref="E40:E41"/>
    <mergeCell ref="I40:I41"/>
    <mergeCell ref="K40:K41"/>
    <mergeCell ref="A47:A48"/>
    <mergeCell ref="B47:B48"/>
    <mergeCell ref="C47:C48"/>
    <mergeCell ref="D47:D48"/>
    <mergeCell ref="E47:E48"/>
    <mergeCell ref="C45:C46"/>
    <mergeCell ref="A45:A46"/>
    <mergeCell ref="B45:B46"/>
    <mergeCell ref="D45:D46"/>
    <mergeCell ref="A40:A41"/>
    <mergeCell ref="B40:B41"/>
    <mergeCell ref="C40:C41"/>
    <mergeCell ref="D40:D41"/>
    <mergeCell ref="I45:I46"/>
    <mergeCell ref="I47:I48"/>
    <mergeCell ref="G45:G46"/>
    <mergeCell ref="E45:E46"/>
    <mergeCell ref="F45:F46"/>
    <mergeCell ref="F47:F48"/>
    <mergeCell ref="G47:G48"/>
    <mergeCell ref="K47:K48"/>
    <mergeCell ref="Q45:Q46"/>
    <mergeCell ref="Q47:Q48"/>
    <mergeCell ref="N45:N46"/>
    <mergeCell ref="O45:O46"/>
    <mergeCell ref="N47:N48"/>
    <mergeCell ref="O47:O48"/>
    <mergeCell ref="K45:K46"/>
    <mergeCell ref="L47:L48"/>
    <mergeCell ref="M47:M48"/>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B2:P28"/>
  <sheetViews>
    <sheetView zoomScalePageLayoutView="0" workbookViewId="0" topLeftCell="A1">
      <selection activeCell="A1" sqref="A1"/>
    </sheetView>
  </sheetViews>
  <sheetFormatPr defaultColWidth="9.00390625" defaultRowHeight="13.5"/>
  <cols>
    <col min="1" max="1" width="0.875" style="1" customWidth="1"/>
    <col min="2" max="5" width="9.00390625" style="1" customWidth="1"/>
    <col min="6" max="6" width="14.375" style="1" customWidth="1"/>
    <col min="7" max="7" width="9.00390625" style="1" customWidth="1"/>
    <col min="8" max="8" width="9.125" style="1" customWidth="1"/>
    <col min="9" max="9" width="12.875" style="1" customWidth="1"/>
    <col min="10" max="15" width="9.00390625" style="1" customWidth="1"/>
    <col min="16" max="16" width="9.75390625" style="1" customWidth="1"/>
    <col min="17" max="17" width="0.875" style="1" customWidth="1"/>
    <col min="18" max="16384" width="9.00390625" style="1" customWidth="1"/>
  </cols>
  <sheetData>
    <row r="2" ht="13.5">
      <c r="B2" s="1" t="s">
        <v>217</v>
      </c>
    </row>
    <row r="5" ht="19.5" customHeight="1"/>
    <row r="6" spans="2:16" ht="19.5" customHeight="1">
      <c r="B6" s="54"/>
      <c r="C6" s="54"/>
      <c r="D6" s="54"/>
      <c r="E6" s="54"/>
      <c r="F6" s="54"/>
      <c r="G6" s="54"/>
      <c r="H6" s="54"/>
      <c r="I6" s="54"/>
      <c r="J6" s="54"/>
      <c r="K6" s="1089" t="s">
        <v>240</v>
      </c>
      <c r="L6" s="1261"/>
      <c r="M6" s="1089" t="s">
        <v>241</v>
      </c>
      <c r="N6" s="1139"/>
      <c r="O6" s="1090"/>
      <c r="P6" s="54"/>
    </row>
    <row r="7" spans="2:16" ht="19.5" customHeight="1">
      <c r="B7" s="59"/>
      <c r="C7" s="59"/>
      <c r="D7" s="1079" t="s">
        <v>220</v>
      </c>
      <c r="E7" s="59"/>
      <c r="F7" s="59"/>
      <c r="G7" s="59"/>
      <c r="H7" s="59"/>
      <c r="I7" s="59"/>
      <c r="J7" s="1079" t="s">
        <v>228</v>
      </c>
      <c r="K7" s="1262"/>
      <c r="L7" s="1263"/>
      <c r="M7" s="1091"/>
      <c r="N7" s="1082"/>
      <c r="O7" s="1092"/>
      <c r="P7" s="59"/>
    </row>
    <row r="8" spans="2:16" ht="19.5" customHeight="1">
      <c r="B8" s="59"/>
      <c r="C8" s="59"/>
      <c r="D8" s="1079"/>
      <c r="E8" s="59"/>
      <c r="F8" s="59"/>
      <c r="G8" s="59"/>
      <c r="H8" s="59"/>
      <c r="I8" s="59"/>
      <c r="J8" s="1079"/>
      <c r="K8" s="1264"/>
      <c r="L8" s="1265"/>
      <c r="M8" s="1093"/>
      <c r="N8" s="1140"/>
      <c r="O8" s="1094"/>
      <c r="P8" s="59"/>
    </row>
    <row r="9" spans="2:16" ht="19.5" customHeight="1">
      <c r="B9" s="1079" t="s">
        <v>218</v>
      </c>
      <c r="C9" s="1079" t="s">
        <v>219</v>
      </c>
      <c r="D9" s="1079" t="s">
        <v>221</v>
      </c>
      <c r="E9" s="1079" t="s">
        <v>223</v>
      </c>
      <c r="F9" s="1079" t="s">
        <v>224</v>
      </c>
      <c r="G9" s="1079" t="s">
        <v>225</v>
      </c>
      <c r="H9" s="1079" t="s">
        <v>226</v>
      </c>
      <c r="I9" s="1079" t="s">
        <v>227</v>
      </c>
      <c r="J9" s="1079" t="s">
        <v>229</v>
      </c>
      <c r="K9" s="1080" t="s">
        <v>230</v>
      </c>
      <c r="L9" s="1089" t="s">
        <v>232</v>
      </c>
      <c r="M9" s="1080" t="s">
        <v>232</v>
      </c>
      <c r="N9" s="1090" t="s">
        <v>232</v>
      </c>
      <c r="O9" s="1080" t="s">
        <v>237</v>
      </c>
      <c r="P9" s="1079" t="s">
        <v>239</v>
      </c>
    </row>
    <row r="10" spans="2:16" ht="19.5" customHeight="1">
      <c r="B10" s="1079"/>
      <c r="C10" s="1079"/>
      <c r="D10" s="1079"/>
      <c r="E10" s="1079"/>
      <c r="F10" s="1079"/>
      <c r="G10" s="1079"/>
      <c r="H10" s="1079"/>
      <c r="I10" s="1079"/>
      <c r="J10" s="1079"/>
      <c r="K10" s="1079"/>
      <c r="L10" s="1091"/>
      <c r="M10" s="1079"/>
      <c r="N10" s="1092"/>
      <c r="O10" s="1079"/>
      <c r="P10" s="1079"/>
    </row>
    <row r="11" spans="2:16" ht="19.5" customHeight="1">
      <c r="B11" s="59"/>
      <c r="C11" s="59"/>
      <c r="D11" s="1079" t="s">
        <v>222</v>
      </c>
      <c r="E11" s="59"/>
      <c r="F11" s="59"/>
      <c r="G11" s="59"/>
      <c r="H11" s="59"/>
      <c r="I11" s="59"/>
      <c r="J11" s="1079" t="s">
        <v>243</v>
      </c>
      <c r="K11" s="1079"/>
      <c r="L11" s="1091" t="s">
        <v>233</v>
      </c>
      <c r="M11" s="1079" t="s">
        <v>235</v>
      </c>
      <c r="N11" s="1092" t="s">
        <v>235</v>
      </c>
      <c r="O11" s="1079"/>
      <c r="P11" s="59"/>
    </row>
    <row r="12" spans="2:16" ht="19.5" customHeight="1">
      <c r="B12" s="59"/>
      <c r="C12" s="59"/>
      <c r="D12" s="1079"/>
      <c r="E12" s="59"/>
      <c r="F12" s="59"/>
      <c r="G12" s="59"/>
      <c r="H12" s="59"/>
      <c r="I12" s="59"/>
      <c r="J12" s="1079"/>
      <c r="K12" s="1079"/>
      <c r="L12" s="1091"/>
      <c r="M12" s="1079"/>
      <c r="N12" s="1092"/>
      <c r="O12" s="1079"/>
      <c r="P12" s="59"/>
    </row>
    <row r="13" spans="2:16" ht="19.5" customHeight="1">
      <c r="B13" s="59"/>
      <c r="C13" s="59"/>
      <c r="D13" s="59"/>
      <c r="E13" s="59"/>
      <c r="F13" s="59"/>
      <c r="G13" s="59"/>
      <c r="H13" s="59"/>
      <c r="I13" s="59"/>
      <c r="J13" s="59"/>
      <c r="K13" s="1079" t="s">
        <v>231</v>
      </c>
      <c r="L13" s="1091" t="s">
        <v>234</v>
      </c>
      <c r="M13" s="1079" t="s">
        <v>236</v>
      </c>
      <c r="N13" s="1092" t="s">
        <v>234</v>
      </c>
      <c r="O13" s="1079" t="s">
        <v>238</v>
      </c>
      <c r="P13" s="59"/>
    </row>
    <row r="14" spans="2:16" ht="19.5" customHeight="1">
      <c r="B14" s="55"/>
      <c r="C14" s="55"/>
      <c r="D14" s="55"/>
      <c r="E14" s="55"/>
      <c r="F14" s="55"/>
      <c r="G14" s="55"/>
      <c r="H14" s="55"/>
      <c r="I14" s="55"/>
      <c r="J14" s="55"/>
      <c r="K14" s="1081"/>
      <c r="L14" s="1093"/>
      <c r="M14" s="1081"/>
      <c r="N14" s="1094"/>
      <c r="O14" s="1081"/>
      <c r="P14" s="55"/>
    </row>
    <row r="15" spans="2:16" ht="19.5" customHeight="1">
      <c r="B15" s="349"/>
      <c r="C15" s="54"/>
      <c r="D15" s="54"/>
      <c r="E15" s="54"/>
      <c r="F15" s="54"/>
      <c r="G15" s="54"/>
      <c r="H15" s="54"/>
      <c r="I15" s="54"/>
      <c r="J15" s="54"/>
      <c r="K15" s="54"/>
      <c r="L15" s="54"/>
      <c r="M15" s="54"/>
      <c r="N15" s="54"/>
      <c r="O15" s="54"/>
      <c r="P15" s="262" t="s">
        <v>257</v>
      </c>
    </row>
    <row r="16" spans="2:16" ht="19.5" customHeight="1">
      <c r="B16" s="350"/>
      <c r="C16" s="59"/>
      <c r="D16" s="59"/>
      <c r="E16" s="59"/>
      <c r="F16" s="59"/>
      <c r="G16" s="59"/>
      <c r="H16" s="368" t="s">
        <v>242</v>
      </c>
      <c r="I16" s="368" t="s">
        <v>242</v>
      </c>
      <c r="J16" s="59"/>
      <c r="K16" s="59"/>
      <c r="L16" s="59"/>
      <c r="M16" s="59"/>
      <c r="N16" s="59"/>
      <c r="O16" s="368" t="s">
        <v>242</v>
      </c>
      <c r="P16" s="262"/>
    </row>
    <row r="17" spans="2:16" ht="19.5" customHeight="1">
      <c r="B17" s="350" t="s">
        <v>244</v>
      </c>
      <c r="C17" s="376" t="s">
        <v>247</v>
      </c>
      <c r="D17" s="359" t="s">
        <v>248</v>
      </c>
      <c r="E17" s="359" t="s">
        <v>250</v>
      </c>
      <c r="F17" s="369" t="s">
        <v>254</v>
      </c>
      <c r="G17" s="359" t="s">
        <v>279</v>
      </c>
      <c r="H17" s="359" t="s">
        <v>279</v>
      </c>
      <c r="I17" s="359" t="s">
        <v>279</v>
      </c>
      <c r="J17" s="359" t="s">
        <v>279</v>
      </c>
      <c r="K17" s="359" t="s">
        <v>279</v>
      </c>
      <c r="L17" s="359" t="s">
        <v>279</v>
      </c>
      <c r="M17" s="359" t="s">
        <v>279</v>
      </c>
      <c r="N17" s="359" t="s">
        <v>279</v>
      </c>
      <c r="O17" s="359" t="s">
        <v>279</v>
      </c>
      <c r="P17" s="262" t="s">
        <v>258</v>
      </c>
    </row>
    <row r="18" spans="2:16" ht="19.5" customHeight="1">
      <c r="B18" s="350" t="s">
        <v>246</v>
      </c>
      <c r="C18" s="59" t="s">
        <v>278</v>
      </c>
      <c r="D18" s="59"/>
      <c r="E18" s="359"/>
      <c r="F18" s="59" t="s">
        <v>256</v>
      </c>
      <c r="G18" s="59"/>
      <c r="H18" s="59"/>
      <c r="I18" s="59"/>
      <c r="J18" s="59"/>
      <c r="K18" s="59"/>
      <c r="L18" s="59"/>
      <c r="M18" s="59"/>
      <c r="N18" s="59"/>
      <c r="O18" s="59"/>
      <c r="P18" s="59"/>
    </row>
    <row r="19" spans="2:16" ht="19.5" customHeight="1">
      <c r="B19" s="350" t="s">
        <v>245</v>
      </c>
      <c r="C19" s="59"/>
      <c r="D19" s="59"/>
      <c r="E19" s="359" t="s">
        <v>251</v>
      </c>
      <c r="F19" s="369" t="s">
        <v>254</v>
      </c>
      <c r="G19" s="359" t="s">
        <v>279</v>
      </c>
      <c r="H19" s="359" t="s">
        <v>279</v>
      </c>
      <c r="I19" s="359" t="s">
        <v>279</v>
      </c>
      <c r="J19" s="359" t="s">
        <v>279</v>
      </c>
      <c r="K19" s="359" t="s">
        <v>279</v>
      </c>
      <c r="L19" s="359" t="s">
        <v>279</v>
      </c>
      <c r="M19" s="359" t="s">
        <v>279</v>
      </c>
      <c r="N19" s="359" t="s">
        <v>279</v>
      </c>
      <c r="O19" s="359" t="s">
        <v>279</v>
      </c>
      <c r="P19" s="262" t="s">
        <v>259</v>
      </c>
    </row>
    <row r="20" spans="2:16" ht="19.5" customHeight="1">
      <c r="B20" s="350"/>
      <c r="C20" s="59"/>
      <c r="D20" s="59"/>
      <c r="E20" s="359"/>
      <c r="F20" s="59" t="s">
        <v>256</v>
      </c>
      <c r="G20" s="59"/>
      <c r="H20" s="59"/>
      <c r="I20" s="59"/>
      <c r="J20" s="59"/>
      <c r="K20" s="59"/>
      <c r="L20" s="59"/>
      <c r="M20" s="59"/>
      <c r="N20" s="59"/>
      <c r="O20" s="59"/>
      <c r="P20" s="59"/>
    </row>
    <row r="21" spans="2:16" ht="19.5" customHeight="1">
      <c r="B21" s="350"/>
      <c r="C21" s="59"/>
      <c r="D21" s="59"/>
      <c r="E21" s="359" t="s">
        <v>249</v>
      </c>
      <c r="F21" s="59" t="s">
        <v>253</v>
      </c>
      <c r="G21" s="359" t="s">
        <v>279</v>
      </c>
      <c r="H21" s="359" t="s">
        <v>279</v>
      </c>
      <c r="I21" s="359" t="s">
        <v>279</v>
      </c>
      <c r="J21" s="359" t="s">
        <v>279</v>
      </c>
      <c r="K21" s="359" t="s">
        <v>279</v>
      </c>
      <c r="L21" s="359" t="s">
        <v>279</v>
      </c>
      <c r="M21" s="359" t="s">
        <v>279</v>
      </c>
      <c r="N21" s="359" t="s">
        <v>279</v>
      </c>
      <c r="O21" s="359" t="s">
        <v>279</v>
      </c>
      <c r="P21" s="262" t="s">
        <v>260</v>
      </c>
    </row>
    <row r="22" spans="2:16" ht="19.5" customHeight="1">
      <c r="B22" s="350"/>
      <c r="C22" s="59"/>
      <c r="D22" s="59"/>
      <c r="E22" s="59"/>
      <c r="F22" s="59" t="s">
        <v>256</v>
      </c>
      <c r="G22" s="59"/>
      <c r="H22" s="59"/>
      <c r="I22" s="59"/>
      <c r="J22" s="59"/>
      <c r="K22" s="59"/>
      <c r="L22" s="59"/>
      <c r="M22" s="59"/>
      <c r="N22" s="59"/>
      <c r="O22" s="59"/>
      <c r="P22" s="59"/>
    </row>
    <row r="23" spans="2:16" ht="19.5" customHeight="1">
      <c r="B23" s="350"/>
      <c r="C23" s="59"/>
      <c r="D23" s="59"/>
      <c r="E23" s="359" t="s">
        <v>252</v>
      </c>
      <c r="F23" s="59" t="s">
        <v>253</v>
      </c>
      <c r="G23" s="359" t="s">
        <v>279</v>
      </c>
      <c r="H23" s="359" t="s">
        <v>279</v>
      </c>
      <c r="I23" s="359" t="s">
        <v>279</v>
      </c>
      <c r="J23" s="359" t="s">
        <v>279</v>
      </c>
      <c r="K23" s="359" t="s">
        <v>279</v>
      </c>
      <c r="L23" s="359" t="s">
        <v>279</v>
      </c>
      <c r="M23" s="359" t="s">
        <v>279</v>
      </c>
      <c r="N23" s="359" t="s">
        <v>279</v>
      </c>
      <c r="O23" s="359" t="s">
        <v>279</v>
      </c>
      <c r="P23" s="262" t="s">
        <v>258</v>
      </c>
    </row>
    <row r="24" spans="2:16" ht="19.5" customHeight="1">
      <c r="B24" s="350"/>
      <c r="C24" s="59"/>
      <c r="D24" s="59"/>
      <c r="E24" s="59"/>
      <c r="F24" s="59" t="s">
        <v>255</v>
      </c>
      <c r="G24" s="59"/>
      <c r="H24" s="59"/>
      <c r="I24" s="59"/>
      <c r="J24" s="59"/>
      <c r="K24" s="59"/>
      <c r="L24" s="59"/>
      <c r="M24" s="59"/>
      <c r="N24" s="59"/>
      <c r="O24" s="59"/>
      <c r="P24" s="59"/>
    </row>
    <row r="25" spans="2:16" ht="19.5" customHeight="1">
      <c r="B25" s="350"/>
      <c r="C25" s="59"/>
      <c r="D25" s="59"/>
      <c r="E25" s="359"/>
      <c r="F25" s="59"/>
      <c r="G25" s="59"/>
      <c r="H25" s="59"/>
      <c r="I25" s="59"/>
      <c r="J25" s="59"/>
      <c r="K25" s="59"/>
      <c r="L25" s="59"/>
      <c r="M25" s="59"/>
      <c r="N25" s="59"/>
      <c r="O25" s="59"/>
      <c r="P25" s="59"/>
    </row>
    <row r="26" spans="2:16" ht="19.5" customHeight="1">
      <c r="B26" s="350"/>
      <c r="C26" s="59"/>
      <c r="D26" s="59"/>
      <c r="E26" s="59"/>
      <c r="F26" s="59"/>
      <c r="G26" s="59"/>
      <c r="H26" s="59"/>
      <c r="I26" s="59"/>
      <c r="J26" s="59"/>
      <c r="K26" s="59"/>
      <c r="L26" s="59"/>
      <c r="M26" s="59"/>
      <c r="N26" s="59"/>
      <c r="O26" s="59"/>
      <c r="P26" s="59"/>
    </row>
    <row r="27" spans="2:16" ht="19.5" customHeight="1">
      <c r="B27" s="350"/>
      <c r="C27" s="59"/>
      <c r="D27" s="59"/>
      <c r="E27" s="59"/>
      <c r="F27" s="59"/>
      <c r="G27" s="59"/>
      <c r="H27" s="59"/>
      <c r="I27" s="59"/>
      <c r="J27" s="59"/>
      <c r="K27" s="59"/>
      <c r="L27" s="59"/>
      <c r="M27" s="59"/>
      <c r="N27" s="59"/>
      <c r="O27" s="59"/>
      <c r="P27" s="59"/>
    </row>
    <row r="28" spans="2:16" ht="19.5" customHeight="1">
      <c r="B28" s="351"/>
      <c r="C28" s="55"/>
      <c r="D28" s="55"/>
      <c r="E28" s="55"/>
      <c r="F28" s="55"/>
      <c r="G28" s="55"/>
      <c r="H28" s="55"/>
      <c r="I28" s="55"/>
      <c r="J28" s="55"/>
      <c r="K28" s="55"/>
      <c r="L28" s="55"/>
      <c r="M28" s="55"/>
      <c r="N28" s="55"/>
      <c r="O28" s="55"/>
      <c r="P28" s="55"/>
    </row>
  </sheetData>
  <sheetProtection/>
  <mergeCells count="31">
    <mergeCell ref="P9:P10"/>
    <mergeCell ref="M9:M10"/>
    <mergeCell ref="L13:L14"/>
    <mergeCell ref="O11:O12"/>
    <mergeCell ref="N11:N12"/>
    <mergeCell ref="O13:O14"/>
    <mergeCell ref="N13:N14"/>
    <mergeCell ref="M13:M14"/>
    <mergeCell ref="K6:L8"/>
    <mergeCell ref="M11:M12"/>
    <mergeCell ref="M6:O8"/>
    <mergeCell ref="N9:N10"/>
    <mergeCell ref="O9:O10"/>
    <mergeCell ref="K9:K10"/>
    <mergeCell ref="L9:L10"/>
    <mergeCell ref="L11:L12"/>
    <mergeCell ref="K13:K14"/>
    <mergeCell ref="K11:K12"/>
    <mergeCell ref="D11:D12"/>
    <mergeCell ref="F9:F10"/>
    <mergeCell ref="G9:G10"/>
    <mergeCell ref="E9:E10"/>
    <mergeCell ref="J7:J8"/>
    <mergeCell ref="J11:J12"/>
    <mergeCell ref="I9:I10"/>
    <mergeCell ref="B9:B10"/>
    <mergeCell ref="D7:D8"/>
    <mergeCell ref="D9:D10"/>
    <mergeCell ref="H9:H10"/>
    <mergeCell ref="C9:C10"/>
    <mergeCell ref="J9:J10"/>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O20"/>
  <sheetViews>
    <sheetView zoomScalePageLayoutView="0" workbookViewId="0" topLeftCell="A1">
      <selection activeCell="B5" sqref="B5:Q6"/>
    </sheetView>
  </sheetViews>
  <sheetFormatPr defaultColWidth="9.00390625" defaultRowHeight="13.5"/>
  <cols>
    <col min="1" max="1" width="6.125" style="1" customWidth="1"/>
    <col min="2" max="2" width="7.125" style="1" customWidth="1"/>
    <col min="3" max="3" width="5.375" style="1" customWidth="1"/>
    <col min="4" max="6" width="8.125" style="1" customWidth="1"/>
    <col min="7" max="8" width="11.375" style="1" bestFit="1" customWidth="1"/>
    <col min="9" max="9" width="11.375" style="1" customWidth="1"/>
    <col min="10" max="10" width="10.25390625" style="1" bestFit="1" customWidth="1"/>
    <col min="11" max="12" width="11.375" style="1" bestFit="1" customWidth="1"/>
    <col min="13" max="13" width="11.375" style="1" customWidth="1"/>
    <col min="14" max="14" width="11.375" style="1" bestFit="1" customWidth="1"/>
    <col min="15" max="15" width="7.25390625" style="1" customWidth="1"/>
    <col min="16" max="16384" width="9.00390625" style="1" customWidth="1"/>
  </cols>
  <sheetData>
    <row r="1" ht="14.25">
      <c r="A1" s="28" t="s">
        <v>0</v>
      </c>
    </row>
    <row r="3" ht="14.25">
      <c r="A3" s="28" t="s">
        <v>98</v>
      </c>
    </row>
    <row r="5" spans="1:15" ht="14.25">
      <c r="A5" s="959" t="s">
        <v>91</v>
      </c>
      <c r="B5" s="959"/>
      <c r="C5" s="959"/>
      <c r="D5" s="959"/>
      <c r="E5" s="959"/>
      <c r="F5" s="959"/>
      <c r="G5" s="959"/>
      <c r="H5" s="959"/>
      <c r="I5" s="959"/>
      <c r="J5" s="959"/>
      <c r="K5" s="959"/>
      <c r="L5" s="959"/>
      <c r="M5" s="959"/>
      <c r="N5" s="959"/>
      <c r="O5" s="959"/>
    </row>
    <row r="6" spans="1:15" ht="13.5">
      <c r="A6" s="961" t="s">
        <v>1</v>
      </c>
      <c r="B6" s="960" t="s">
        <v>2</v>
      </c>
      <c r="C6" s="960" t="s">
        <v>92</v>
      </c>
      <c r="D6" s="960" t="s">
        <v>3</v>
      </c>
      <c r="E6" s="960"/>
      <c r="F6" s="960"/>
      <c r="G6" s="960" t="s">
        <v>15</v>
      </c>
      <c r="H6" s="960"/>
      <c r="I6" s="960"/>
      <c r="J6" s="960"/>
      <c r="K6" s="960" t="s">
        <v>16</v>
      </c>
      <c r="L6" s="960"/>
      <c r="M6" s="960"/>
      <c r="N6" s="960"/>
      <c r="O6" s="961" t="s">
        <v>11</v>
      </c>
    </row>
    <row r="7" spans="1:15" ht="13.5" customHeight="1">
      <c r="A7" s="962"/>
      <c r="B7" s="960"/>
      <c r="C7" s="960"/>
      <c r="D7" s="960" t="s">
        <v>4</v>
      </c>
      <c r="E7" s="960" t="s">
        <v>5</v>
      </c>
      <c r="F7" s="960" t="s">
        <v>93</v>
      </c>
      <c r="G7" s="960" t="s">
        <v>7</v>
      </c>
      <c r="H7" s="960" t="s">
        <v>8</v>
      </c>
      <c r="I7" s="960"/>
      <c r="J7" s="960"/>
      <c r="K7" s="960" t="s">
        <v>7</v>
      </c>
      <c r="L7" s="960" t="s">
        <v>8</v>
      </c>
      <c r="M7" s="960"/>
      <c r="N7" s="960"/>
      <c r="O7" s="962"/>
    </row>
    <row r="8" spans="1:15" ht="13.5" customHeight="1">
      <c r="A8" s="962"/>
      <c r="B8" s="960"/>
      <c r="C8" s="960"/>
      <c r="D8" s="960"/>
      <c r="E8" s="960"/>
      <c r="F8" s="960"/>
      <c r="G8" s="960"/>
      <c r="H8" s="960" t="s">
        <v>9</v>
      </c>
      <c r="I8" s="960" t="s">
        <v>99</v>
      </c>
      <c r="J8" s="80"/>
      <c r="K8" s="960"/>
      <c r="L8" s="960" t="s">
        <v>9</v>
      </c>
      <c r="M8" s="960" t="s">
        <v>99</v>
      </c>
      <c r="N8" s="82"/>
      <c r="O8" s="962"/>
    </row>
    <row r="9" spans="1:15" ht="13.5">
      <c r="A9" s="962"/>
      <c r="B9" s="960"/>
      <c r="C9" s="960"/>
      <c r="D9" s="960"/>
      <c r="E9" s="960"/>
      <c r="F9" s="960"/>
      <c r="G9" s="960"/>
      <c r="H9" s="960"/>
      <c r="I9" s="960"/>
      <c r="J9" s="81" t="s">
        <v>94</v>
      </c>
      <c r="K9" s="960"/>
      <c r="L9" s="960"/>
      <c r="M9" s="960"/>
      <c r="N9" s="81" t="s">
        <v>94</v>
      </c>
      <c r="O9" s="962"/>
    </row>
    <row r="10" spans="1:15" ht="13.5">
      <c r="A10" s="963"/>
      <c r="B10" s="960"/>
      <c r="C10" s="960"/>
      <c r="D10" s="960"/>
      <c r="E10" s="960"/>
      <c r="F10" s="960"/>
      <c r="G10" s="960"/>
      <c r="H10" s="960"/>
      <c r="I10" s="960"/>
      <c r="J10" s="83"/>
      <c r="K10" s="960"/>
      <c r="L10" s="960"/>
      <c r="M10" s="960"/>
      <c r="N10" s="84"/>
      <c r="O10" s="963"/>
    </row>
    <row r="11" spans="1:15" ht="13.5">
      <c r="A11" s="964" t="s">
        <v>96</v>
      </c>
      <c r="B11" s="965" t="s">
        <v>13</v>
      </c>
      <c r="C11" s="965" t="s">
        <v>95</v>
      </c>
      <c r="D11" s="56"/>
      <c r="E11" s="54"/>
      <c r="F11" s="54"/>
      <c r="G11" s="57" t="s">
        <v>14</v>
      </c>
      <c r="H11" s="57" t="s">
        <v>14</v>
      </c>
      <c r="I11" s="57" t="s">
        <v>14</v>
      </c>
      <c r="J11" s="57" t="s">
        <v>14</v>
      </c>
      <c r="K11" s="57" t="s">
        <v>14</v>
      </c>
      <c r="L11" s="57" t="s">
        <v>14</v>
      </c>
      <c r="M11" s="57" t="s">
        <v>14</v>
      </c>
      <c r="N11" s="57" t="s">
        <v>14</v>
      </c>
      <c r="O11" s="54"/>
    </row>
    <row r="12" spans="1:15" ht="13.5">
      <c r="A12" s="964"/>
      <c r="B12" s="966"/>
      <c r="C12" s="966"/>
      <c r="E12" s="59"/>
      <c r="F12" s="59"/>
      <c r="G12" s="86"/>
      <c r="H12" s="86"/>
      <c r="I12" s="86"/>
      <c r="J12" s="86"/>
      <c r="K12" s="86"/>
      <c r="L12" s="86"/>
      <c r="M12" s="86"/>
      <c r="N12" s="86"/>
      <c r="O12" s="59"/>
    </row>
    <row r="13" spans="1:15" ht="13.5">
      <c r="A13" s="964"/>
      <c r="B13" s="966" t="s">
        <v>12</v>
      </c>
      <c r="C13" s="966" t="s">
        <v>13</v>
      </c>
      <c r="D13" s="70" t="s">
        <v>97</v>
      </c>
      <c r="E13" s="59"/>
      <c r="F13" s="59"/>
      <c r="G13" s="61"/>
      <c r="H13" s="61"/>
      <c r="I13" s="61"/>
      <c r="J13" s="61"/>
      <c r="K13" s="61"/>
      <c r="L13" s="61"/>
      <c r="M13" s="61"/>
      <c r="N13" s="61"/>
      <c r="O13" s="59"/>
    </row>
    <row r="14" spans="1:15" ht="13.5">
      <c r="A14" s="964"/>
      <c r="B14" s="966"/>
      <c r="C14" s="966"/>
      <c r="D14" s="71" t="s">
        <v>107</v>
      </c>
      <c r="E14" s="62">
        <v>40172</v>
      </c>
      <c r="F14" s="85">
        <v>40255</v>
      </c>
      <c r="G14" s="63">
        <v>200000000</v>
      </c>
      <c r="H14" s="63">
        <f>ROUNDDOWN(G14*0.9,0)</f>
        <v>180000000</v>
      </c>
      <c r="I14" s="63">
        <v>0</v>
      </c>
      <c r="J14" s="63">
        <f>G14-H14</f>
        <v>20000000</v>
      </c>
      <c r="K14" s="63">
        <v>200000000</v>
      </c>
      <c r="L14" s="63">
        <f>ROUNDDOWN(K14*0.9,0)</f>
        <v>180000000</v>
      </c>
      <c r="M14" s="61">
        <v>0</v>
      </c>
      <c r="N14" s="61">
        <f>K14-L14</f>
        <v>20000000</v>
      </c>
      <c r="O14" s="61"/>
    </row>
    <row r="15" spans="1:15" ht="13.5">
      <c r="A15" s="964"/>
      <c r="B15" s="966"/>
      <c r="C15" s="966"/>
      <c r="D15" s="58"/>
      <c r="E15" s="62"/>
      <c r="F15" s="62"/>
      <c r="G15" s="63"/>
      <c r="H15" s="63"/>
      <c r="I15" s="63"/>
      <c r="J15" s="63"/>
      <c r="K15" s="63"/>
      <c r="L15" s="63"/>
      <c r="M15" s="61"/>
      <c r="N15" s="61"/>
      <c r="O15" s="61"/>
    </row>
    <row r="16" spans="1:15" ht="13.5">
      <c r="A16" s="964"/>
      <c r="B16" s="966"/>
      <c r="C16" s="966"/>
      <c r="D16" s="58"/>
      <c r="E16" s="60"/>
      <c r="F16" s="60"/>
      <c r="G16" s="61"/>
      <c r="H16" s="61"/>
      <c r="I16" s="61"/>
      <c r="J16" s="61"/>
      <c r="K16" s="61"/>
      <c r="L16" s="61"/>
      <c r="M16" s="61"/>
      <c r="N16" s="61"/>
      <c r="O16" s="61"/>
    </row>
    <row r="17" spans="1:15" ht="13.5">
      <c r="A17" s="964"/>
      <c r="B17" s="967"/>
      <c r="C17" s="967"/>
      <c r="D17" s="55"/>
      <c r="E17" s="55"/>
      <c r="F17" s="55"/>
      <c r="G17" s="87"/>
      <c r="H17" s="87"/>
      <c r="I17" s="87"/>
      <c r="J17" s="87"/>
      <c r="K17" s="87"/>
      <c r="L17" s="87"/>
      <c r="M17" s="87"/>
      <c r="N17" s="87"/>
      <c r="O17" s="55"/>
    </row>
    <row r="19" ht="13.5">
      <c r="L19" s="5"/>
    </row>
    <row r="20" ht="13.5">
      <c r="G20" s="4"/>
    </row>
  </sheetData>
  <sheetProtection/>
  <mergeCells count="22">
    <mergeCell ref="A11:A17"/>
    <mergeCell ref="B11:B17"/>
    <mergeCell ref="C11:C17"/>
    <mergeCell ref="B6:B10"/>
    <mergeCell ref="A6:A10"/>
    <mergeCell ref="C6:C10"/>
    <mergeCell ref="D7:D10"/>
    <mergeCell ref="L7:N7"/>
    <mergeCell ref="G7:G10"/>
    <mergeCell ref="K7:K10"/>
    <mergeCell ref="E7:E10"/>
    <mergeCell ref="F7:F10"/>
    <mergeCell ref="A5:O5"/>
    <mergeCell ref="L8:L10"/>
    <mergeCell ref="M8:M10"/>
    <mergeCell ref="H7:J7"/>
    <mergeCell ref="H8:H10"/>
    <mergeCell ref="I8:I10"/>
    <mergeCell ref="O6:O10"/>
    <mergeCell ref="D6:F6"/>
    <mergeCell ref="G6:J6"/>
    <mergeCell ref="K6:N6"/>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4"/>
  </sheetPr>
  <dimension ref="B1:BR30"/>
  <sheetViews>
    <sheetView view="pageBreakPreview" zoomScaleNormal="115" zoomScaleSheetLayoutView="100" zoomScalePageLayoutView="0" workbookViewId="0" topLeftCell="A1">
      <selection activeCell="B5" sqref="B5:Q6"/>
    </sheetView>
  </sheetViews>
  <sheetFormatPr defaultColWidth="9.00390625" defaultRowHeight="13.5"/>
  <cols>
    <col min="1" max="1" width="2.375" style="7" customWidth="1"/>
    <col min="2" max="2" width="9.00390625" style="7" customWidth="1"/>
    <col min="3" max="3" width="10.375" style="7" customWidth="1"/>
    <col min="4" max="7" width="9.125" style="7" customWidth="1"/>
    <col min="8" max="8" width="5.625" style="7" customWidth="1"/>
    <col min="9" max="9" width="9.125" style="7" customWidth="1"/>
    <col min="10" max="12" width="5.625" style="7" customWidth="1"/>
    <col min="13" max="13" width="7.00390625" style="8" customWidth="1"/>
    <col min="14" max="15" width="9.125" style="7" customWidth="1"/>
    <col min="16" max="16" width="5.625" style="7" customWidth="1"/>
    <col min="17" max="17" width="9.125" style="7" customWidth="1"/>
    <col min="18" max="18" width="5.625" style="7" customWidth="1"/>
    <col min="19" max="19" width="2.00390625" style="7" customWidth="1"/>
    <col min="20" max="20" width="9.00390625" style="7" customWidth="1"/>
    <col min="21" max="21" width="9.75390625" style="7" bestFit="1" customWidth="1"/>
    <col min="22" max="22" width="9.00390625" style="7" customWidth="1"/>
    <col min="23" max="23" width="9.75390625" style="7" bestFit="1" customWidth="1"/>
    <col min="24" max="24" width="9.00390625" style="7" customWidth="1"/>
    <col min="25" max="25" width="9.75390625" style="7" bestFit="1" customWidth="1"/>
    <col min="26" max="16384" width="9.00390625" style="7" customWidth="1"/>
  </cols>
  <sheetData>
    <row r="1" ht="19.5" customHeight="1">
      <c r="B1" s="88" t="s">
        <v>35</v>
      </c>
    </row>
    <row r="2" ht="19.5" customHeight="1">
      <c r="B2" s="88" t="s">
        <v>75</v>
      </c>
    </row>
    <row r="3" spans="2:18" ht="19.5" customHeight="1">
      <c r="B3" s="968" t="s">
        <v>86</v>
      </c>
      <c r="C3" s="968"/>
      <c r="D3" s="968"/>
      <c r="E3" s="968"/>
      <c r="F3" s="968"/>
      <c r="G3" s="968"/>
      <c r="H3" s="968"/>
      <c r="I3" s="968"/>
      <c r="J3" s="968"/>
      <c r="K3" s="968"/>
      <c r="L3" s="968"/>
      <c r="M3" s="968"/>
      <c r="N3" s="968"/>
      <c r="O3" s="968"/>
      <c r="P3" s="968"/>
      <c r="Q3" s="968"/>
      <c r="R3" s="968"/>
    </row>
    <row r="4" spans="2:18" ht="19.5" customHeight="1">
      <c r="B4" s="970" t="s">
        <v>92</v>
      </c>
      <c r="C4" s="969" t="s">
        <v>17</v>
      </c>
      <c r="D4" s="969" t="s">
        <v>7</v>
      </c>
      <c r="E4" s="969" t="s">
        <v>18</v>
      </c>
      <c r="F4" s="969" t="s">
        <v>19</v>
      </c>
      <c r="G4" s="969" t="s">
        <v>20</v>
      </c>
      <c r="H4" s="969"/>
      <c r="I4" s="969"/>
      <c r="J4" s="969"/>
      <c r="K4" s="969"/>
      <c r="L4" s="969"/>
      <c r="M4" s="969" t="s">
        <v>21</v>
      </c>
      <c r="N4" s="969"/>
      <c r="O4" s="969"/>
      <c r="P4" s="969"/>
      <c r="Q4" s="969"/>
      <c r="R4" s="969"/>
    </row>
    <row r="5" spans="2:18" ht="19.5" customHeight="1">
      <c r="B5" s="969"/>
      <c r="C5" s="969"/>
      <c r="D5" s="969"/>
      <c r="E5" s="969"/>
      <c r="F5" s="969"/>
      <c r="G5" s="970" t="s">
        <v>22</v>
      </c>
      <c r="H5" s="971" t="s">
        <v>23</v>
      </c>
      <c r="I5" s="971" t="s">
        <v>24</v>
      </c>
      <c r="J5" s="971" t="s">
        <v>25</v>
      </c>
      <c r="K5" s="971" t="s">
        <v>26</v>
      </c>
      <c r="L5" s="970" t="s">
        <v>27</v>
      </c>
      <c r="M5" s="970" t="s">
        <v>28</v>
      </c>
      <c r="N5" s="9" t="s">
        <v>29</v>
      </c>
      <c r="O5" s="9" t="s">
        <v>30</v>
      </c>
      <c r="P5" s="9" t="s">
        <v>31</v>
      </c>
      <c r="Q5" s="9" t="s">
        <v>32</v>
      </c>
      <c r="R5" s="9" t="s">
        <v>33</v>
      </c>
    </row>
    <row r="6" spans="2:18" ht="19.5" customHeight="1">
      <c r="B6" s="969"/>
      <c r="C6" s="969"/>
      <c r="D6" s="969"/>
      <c r="E6" s="969"/>
      <c r="F6" s="969"/>
      <c r="G6" s="970"/>
      <c r="H6" s="971"/>
      <c r="I6" s="971"/>
      <c r="J6" s="971"/>
      <c r="K6" s="971"/>
      <c r="L6" s="970"/>
      <c r="M6" s="970"/>
      <c r="N6" s="9" t="s">
        <v>76</v>
      </c>
      <c r="O6" s="9" t="s">
        <v>77</v>
      </c>
      <c r="P6" s="9" t="s">
        <v>78</v>
      </c>
      <c r="Q6" s="9" t="s">
        <v>79</v>
      </c>
      <c r="R6" s="9" t="s">
        <v>80</v>
      </c>
    </row>
    <row r="7" spans="2:18" ht="19.5" customHeight="1">
      <c r="B7" s="10"/>
      <c r="C7" s="10"/>
      <c r="D7" s="11" t="s">
        <v>14</v>
      </c>
      <c r="E7" s="11" t="s">
        <v>14</v>
      </c>
      <c r="F7" s="11" t="s">
        <v>14</v>
      </c>
      <c r="G7" s="11" t="s">
        <v>14</v>
      </c>
      <c r="H7" s="11" t="s">
        <v>14</v>
      </c>
      <c r="I7" s="11" t="s">
        <v>14</v>
      </c>
      <c r="J7" s="11" t="s">
        <v>14</v>
      </c>
      <c r="K7" s="11" t="s">
        <v>14</v>
      </c>
      <c r="L7" s="11" t="s">
        <v>14</v>
      </c>
      <c r="M7" s="9"/>
      <c r="N7" s="11" t="s">
        <v>14</v>
      </c>
      <c r="O7" s="11" t="s">
        <v>14</v>
      </c>
      <c r="P7" s="11" t="s">
        <v>14</v>
      </c>
      <c r="Q7" s="11" t="s">
        <v>14</v>
      </c>
      <c r="R7" s="11" t="s">
        <v>14</v>
      </c>
    </row>
    <row r="8" spans="2:19" ht="19.5" customHeight="1">
      <c r="B8" s="9" t="s">
        <v>95</v>
      </c>
      <c r="C8" s="10"/>
      <c r="D8" s="10"/>
      <c r="E8" s="10"/>
      <c r="F8" s="10"/>
      <c r="G8" s="10"/>
      <c r="H8" s="10"/>
      <c r="I8" s="10"/>
      <c r="J8" s="10"/>
      <c r="K8" s="10"/>
      <c r="L8" s="10"/>
      <c r="M8" s="9"/>
      <c r="N8" s="10"/>
      <c r="O8" s="12"/>
      <c r="P8" s="12"/>
      <c r="Q8" s="12"/>
      <c r="R8" s="12"/>
      <c r="S8" s="13"/>
    </row>
    <row r="9" spans="2:19" ht="19.5" customHeight="1">
      <c r="B9" s="10"/>
      <c r="C9" s="10"/>
      <c r="D9" s="19">
        <f>E9+F9</f>
        <v>200000000</v>
      </c>
      <c r="E9" s="20">
        <f>E11+E17</f>
        <v>6850000</v>
      </c>
      <c r="F9" s="19">
        <f>G9+I9</f>
        <v>193150000</v>
      </c>
      <c r="G9" s="19">
        <f>G11+G17</f>
        <v>183350000</v>
      </c>
      <c r="H9" s="21"/>
      <c r="I9" s="19">
        <f>I11+I17</f>
        <v>9800000</v>
      </c>
      <c r="J9" s="21"/>
      <c r="K9" s="21"/>
      <c r="L9" s="21"/>
      <c r="M9" s="22" t="s">
        <v>81</v>
      </c>
      <c r="N9" s="20">
        <f>N11+N17</f>
        <v>180000000</v>
      </c>
      <c r="O9" s="20">
        <f>O11+O17</f>
        <v>180000000</v>
      </c>
      <c r="P9" s="20">
        <v>0</v>
      </c>
      <c r="Q9" s="20">
        <f>N9</f>
        <v>180000000</v>
      </c>
      <c r="R9" s="20">
        <v>0</v>
      </c>
      <c r="S9" s="13"/>
    </row>
    <row r="10" spans="2:26" ht="19.5" customHeight="1">
      <c r="B10" s="10"/>
      <c r="C10" s="10"/>
      <c r="D10" s="21"/>
      <c r="E10" s="20"/>
      <c r="F10" s="19"/>
      <c r="G10" s="19"/>
      <c r="H10" s="21"/>
      <c r="I10" s="19"/>
      <c r="J10" s="21"/>
      <c r="K10" s="21"/>
      <c r="L10" s="21"/>
      <c r="M10" s="22"/>
      <c r="N10" s="20"/>
      <c r="O10" s="20"/>
      <c r="P10" s="20"/>
      <c r="Q10" s="20"/>
      <c r="R10" s="20"/>
      <c r="S10" s="13"/>
      <c r="T10" s="95"/>
      <c r="U10" s="9" t="s">
        <v>114</v>
      </c>
      <c r="V10" s="9" t="s">
        <v>116</v>
      </c>
      <c r="W10" s="9" t="s">
        <v>115</v>
      </c>
      <c r="X10" s="9" t="s">
        <v>117</v>
      </c>
      <c r="Y10" s="9" t="s">
        <v>118</v>
      </c>
      <c r="Z10" s="9" t="s">
        <v>119</v>
      </c>
    </row>
    <row r="11" spans="2:26" ht="28.5" customHeight="1">
      <c r="B11" s="17" t="s">
        <v>108</v>
      </c>
      <c r="C11" s="17"/>
      <c r="D11" s="19">
        <f>E11+F11</f>
        <v>76679000</v>
      </c>
      <c r="E11" s="20">
        <f>'別紙３'!I56</f>
        <v>6072000</v>
      </c>
      <c r="F11" s="19">
        <f>G11+I11</f>
        <v>70607000</v>
      </c>
      <c r="G11" s="19">
        <f>G14+G13+G12</f>
        <v>65760000</v>
      </c>
      <c r="H11" s="21"/>
      <c r="I11" s="19">
        <f>I15</f>
        <v>4847000</v>
      </c>
      <c r="J11" s="21"/>
      <c r="K11" s="21"/>
      <c r="L11" s="21"/>
      <c r="M11" s="22" t="s">
        <v>81</v>
      </c>
      <c r="N11" s="20">
        <v>69011000</v>
      </c>
      <c r="O11" s="20">
        <v>69011000</v>
      </c>
      <c r="P11" s="20">
        <v>0</v>
      </c>
      <c r="Q11" s="20">
        <f>O11</f>
        <v>69011000</v>
      </c>
      <c r="R11" s="20">
        <v>0</v>
      </c>
      <c r="S11" s="13"/>
      <c r="T11" s="16" t="s">
        <v>113</v>
      </c>
      <c r="U11" s="93">
        <f>U12+U13+U14</f>
        <v>204256695</v>
      </c>
      <c r="V11" s="94">
        <f>V12+V13+V14</f>
        <v>1</v>
      </c>
      <c r="W11" s="96">
        <f>W12+W13+W14</f>
        <v>183350000</v>
      </c>
      <c r="X11" s="93">
        <f>X12+X13+X14</f>
        <v>65760000</v>
      </c>
      <c r="Y11" s="93">
        <f>Y12+Y13+Y14</f>
        <v>117590000</v>
      </c>
      <c r="Z11" s="93">
        <f>SUM(X11:Y11)</f>
        <v>183350000</v>
      </c>
    </row>
    <row r="12" spans="2:26" s="15" customFormat="1" ht="19.5" customHeight="1">
      <c r="B12" s="16"/>
      <c r="C12" s="17" t="s">
        <v>109</v>
      </c>
      <c r="D12" s="23"/>
      <c r="E12" s="24"/>
      <c r="F12" s="23"/>
      <c r="G12" s="23">
        <v>57672000</v>
      </c>
      <c r="H12" s="25"/>
      <c r="I12" s="23"/>
      <c r="J12" s="25"/>
      <c r="K12" s="25"/>
      <c r="L12" s="25"/>
      <c r="M12" s="89" t="s">
        <v>100</v>
      </c>
      <c r="N12" s="24"/>
      <c r="O12" s="24"/>
      <c r="P12" s="24"/>
      <c r="Q12" s="24"/>
      <c r="R12" s="24"/>
      <c r="S12" s="18"/>
      <c r="T12" s="16" t="s">
        <v>109</v>
      </c>
      <c r="U12" s="93">
        <v>180785654</v>
      </c>
      <c r="V12" s="94">
        <f>ROUND(U12/$U$11,3)</f>
        <v>0.885</v>
      </c>
      <c r="W12" s="93">
        <f>ROUND(183350000*V12,-3)</f>
        <v>162265000</v>
      </c>
      <c r="X12" s="93">
        <v>57672000</v>
      </c>
      <c r="Y12" s="93">
        <f>W12-X12</f>
        <v>104593000</v>
      </c>
      <c r="Z12" s="93">
        <f>SUM(X12:Y12)</f>
        <v>162265000</v>
      </c>
    </row>
    <row r="13" spans="2:70" ht="19.5" customHeight="1">
      <c r="B13" s="10"/>
      <c r="C13" s="26" t="s">
        <v>110</v>
      </c>
      <c r="D13" s="21"/>
      <c r="E13" s="20"/>
      <c r="F13" s="20"/>
      <c r="G13" s="24">
        <v>5721000</v>
      </c>
      <c r="H13" s="20"/>
      <c r="I13" s="24"/>
      <c r="J13" s="20"/>
      <c r="K13" s="20"/>
      <c r="L13" s="20"/>
      <c r="M13" s="22" t="s">
        <v>82</v>
      </c>
      <c r="N13" s="20"/>
      <c r="O13" s="20"/>
      <c r="P13" s="20"/>
      <c r="Q13" s="20"/>
      <c r="R13" s="20"/>
      <c r="S13" s="13"/>
      <c r="T13" s="93" t="s">
        <v>110</v>
      </c>
      <c r="U13" s="93">
        <v>13087827</v>
      </c>
      <c r="V13" s="94">
        <f>ROUND(U13/$U$11,3)</f>
        <v>0.064</v>
      </c>
      <c r="W13" s="93">
        <f>ROUND(183350000*V13,-3)</f>
        <v>11734000</v>
      </c>
      <c r="X13" s="93">
        <v>5721000</v>
      </c>
      <c r="Y13" s="93">
        <f>W13-X13</f>
        <v>6013000</v>
      </c>
      <c r="Z13" s="93">
        <f>SUM(X13:Y13)</f>
        <v>11734000</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row>
    <row r="14" spans="2:70" ht="19.5" customHeight="1">
      <c r="B14" s="10"/>
      <c r="C14" s="26" t="s">
        <v>111</v>
      </c>
      <c r="D14" s="21"/>
      <c r="E14" s="20"/>
      <c r="F14" s="20"/>
      <c r="G14" s="24">
        <v>2367000</v>
      </c>
      <c r="H14" s="20"/>
      <c r="I14" s="24"/>
      <c r="J14" s="20"/>
      <c r="K14" s="20"/>
      <c r="L14" s="20"/>
      <c r="M14" s="22" t="s">
        <v>34</v>
      </c>
      <c r="N14" s="20"/>
      <c r="O14" s="20"/>
      <c r="P14" s="20"/>
      <c r="Q14" s="20"/>
      <c r="R14" s="20"/>
      <c r="S14" s="13"/>
      <c r="T14" s="93" t="s">
        <v>111</v>
      </c>
      <c r="U14" s="93">
        <v>10383214</v>
      </c>
      <c r="V14" s="94">
        <f>ROUND(U14/$U$11,3)</f>
        <v>0.051</v>
      </c>
      <c r="W14" s="93">
        <f>ROUND(183350000*V14,-3)</f>
        <v>9351000</v>
      </c>
      <c r="X14" s="93">
        <v>2367000</v>
      </c>
      <c r="Y14" s="93">
        <f>W14-X14</f>
        <v>6984000</v>
      </c>
      <c r="Z14" s="93">
        <f>SUM(X14:Y14)</f>
        <v>9351000</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2:70" ht="19.5" customHeight="1">
      <c r="B15" s="10"/>
      <c r="C15" s="26" t="s">
        <v>102</v>
      </c>
      <c r="D15" s="21"/>
      <c r="E15" s="20"/>
      <c r="F15" s="20"/>
      <c r="G15" s="24"/>
      <c r="H15" s="20"/>
      <c r="I15" s="24">
        <v>4847000</v>
      </c>
      <c r="J15" s="20"/>
      <c r="K15" s="20"/>
      <c r="L15" s="20"/>
      <c r="M15" s="22" t="s">
        <v>34</v>
      </c>
      <c r="N15" s="20"/>
      <c r="O15" s="20"/>
      <c r="P15" s="20"/>
      <c r="Q15" s="20"/>
      <c r="R15" s="2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row>
    <row r="16" spans="2:70" ht="19.5" customHeight="1">
      <c r="B16" s="10"/>
      <c r="C16" s="27"/>
      <c r="D16" s="21"/>
      <c r="E16" s="20"/>
      <c r="F16" s="20"/>
      <c r="G16" s="24"/>
      <c r="H16" s="20"/>
      <c r="I16" s="20"/>
      <c r="J16" s="20"/>
      <c r="K16" s="20"/>
      <c r="L16" s="20"/>
      <c r="M16" s="22"/>
      <c r="N16" s="20"/>
      <c r="O16" s="20"/>
      <c r="P16" s="20"/>
      <c r="Q16" s="20"/>
      <c r="R16" s="2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row>
    <row r="17" spans="2:70" ht="28.5" customHeight="1">
      <c r="B17" s="92" t="s">
        <v>112</v>
      </c>
      <c r="C17" s="17"/>
      <c r="D17" s="19">
        <f>E17+F17</f>
        <v>123321000</v>
      </c>
      <c r="E17" s="20">
        <f>'別紙３'!I55</f>
        <v>778000</v>
      </c>
      <c r="F17" s="19">
        <f>G17+I17</f>
        <v>122543000</v>
      </c>
      <c r="G17" s="19">
        <f>G20+G19+G18</f>
        <v>117590000</v>
      </c>
      <c r="H17" s="21"/>
      <c r="I17" s="19">
        <f>I21</f>
        <v>4953000</v>
      </c>
      <c r="J17" s="21"/>
      <c r="K17" s="21"/>
      <c r="L17" s="21"/>
      <c r="M17" s="22" t="s">
        <v>81</v>
      </c>
      <c r="N17" s="20">
        <v>110989000</v>
      </c>
      <c r="O17" s="20">
        <v>110989000</v>
      </c>
      <c r="P17" s="20">
        <v>0</v>
      </c>
      <c r="Q17" s="20">
        <f>N17</f>
        <v>110989000</v>
      </c>
      <c r="R17" s="2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2:70" ht="19.5" customHeight="1">
      <c r="B18" s="10"/>
      <c r="C18" s="17" t="s">
        <v>109</v>
      </c>
      <c r="D18" s="23"/>
      <c r="E18" s="24"/>
      <c r="F18" s="23"/>
      <c r="G18" s="23">
        <f>Y12</f>
        <v>104593000</v>
      </c>
      <c r="H18" s="25"/>
      <c r="I18" s="23"/>
      <c r="J18" s="25"/>
      <c r="K18" s="25"/>
      <c r="L18" s="25"/>
      <c r="M18" s="89" t="s">
        <v>81</v>
      </c>
      <c r="N18" s="24"/>
      <c r="O18" s="24"/>
      <c r="P18" s="24"/>
      <c r="Q18" s="24"/>
      <c r="R18" s="24"/>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2:70" ht="19.5" customHeight="1">
      <c r="B19" s="10"/>
      <c r="C19" s="26" t="s">
        <v>110</v>
      </c>
      <c r="D19" s="21"/>
      <c r="E19" s="20"/>
      <c r="F19" s="20"/>
      <c r="G19" s="23">
        <f>Y13</f>
        <v>6013000</v>
      </c>
      <c r="H19" s="20"/>
      <c r="I19" s="24"/>
      <c r="J19" s="20"/>
      <c r="K19" s="20"/>
      <c r="L19" s="20"/>
      <c r="M19" s="22" t="s">
        <v>81</v>
      </c>
      <c r="N19" s="20"/>
      <c r="O19" s="20"/>
      <c r="P19" s="20"/>
      <c r="Q19" s="20"/>
      <c r="R19" s="2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70" ht="19.5" customHeight="1">
      <c r="B20" s="10"/>
      <c r="C20" s="26" t="s">
        <v>111</v>
      </c>
      <c r="D20" s="21"/>
      <c r="E20" s="20"/>
      <c r="F20" s="20"/>
      <c r="G20" s="23">
        <f>Y14</f>
        <v>6984000</v>
      </c>
      <c r="H20" s="20"/>
      <c r="I20" s="24"/>
      <c r="J20" s="20"/>
      <c r="K20" s="20"/>
      <c r="L20" s="20"/>
      <c r="M20" s="22" t="s">
        <v>34</v>
      </c>
      <c r="N20" s="20"/>
      <c r="O20" s="20"/>
      <c r="P20" s="20"/>
      <c r="Q20" s="20"/>
      <c r="R20" s="2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2:70" ht="19.5" customHeight="1">
      <c r="B21" s="10"/>
      <c r="C21" s="26" t="s">
        <v>102</v>
      </c>
      <c r="D21" s="21"/>
      <c r="E21" s="20"/>
      <c r="F21" s="20"/>
      <c r="G21" s="24"/>
      <c r="H21" s="20"/>
      <c r="I21" s="24">
        <v>4953000</v>
      </c>
      <c r="J21" s="20"/>
      <c r="K21" s="20"/>
      <c r="L21" s="20"/>
      <c r="M21" s="22" t="s">
        <v>34</v>
      </c>
      <c r="N21" s="20"/>
      <c r="O21" s="20"/>
      <c r="P21" s="20"/>
      <c r="Q21" s="20"/>
      <c r="R21" s="2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2:70" ht="19.5" customHeight="1">
      <c r="B22" s="10"/>
      <c r="C22" s="17"/>
      <c r="D22" s="21"/>
      <c r="E22" s="20"/>
      <c r="F22" s="20"/>
      <c r="G22" s="20"/>
      <c r="H22" s="20"/>
      <c r="I22" s="24"/>
      <c r="J22" s="20"/>
      <c r="K22" s="20"/>
      <c r="L22" s="20"/>
      <c r="M22" s="22"/>
      <c r="N22" s="20"/>
      <c r="O22" s="20"/>
      <c r="P22" s="20"/>
      <c r="Q22" s="20"/>
      <c r="R22" s="2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2:70" ht="19.5" customHeight="1">
      <c r="B23" s="10"/>
      <c r="C23" s="17"/>
      <c r="D23" s="21"/>
      <c r="E23" s="20"/>
      <c r="F23" s="20"/>
      <c r="G23" s="20"/>
      <c r="H23" s="20"/>
      <c r="I23" s="24"/>
      <c r="J23" s="20"/>
      <c r="K23" s="20"/>
      <c r="L23" s="20"/>
      <c r="M23" s="22"/>
      <c r="N23" s="20"/>
      <c r="O23" s="20"/>
      <c r="P23" s="20"/>
      <c r="Q23" s="20"/>
      <c r="R23" s="2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2:70" ht="19.5" customHeight="1">
      <c r="B24" s="10"/>
      <c r="C24" s="16"/>
      <c r="D24" s="21"/>
      <c r="E24" s="20"/>
      <c r="F24" s="20"/>
      <c r="G24" s="20"/>
      <c r="H24" s="20"/>
      <c r="I24" s="24"/>
      <c r="J24" s="20"/>
      <c r="K24" s="20"/>
      <c r="L24" s="20"/>
      <c r="M24" s="22"/>
      <c r="N24" s="20"/>
      <c r="O24" s="20"/>
      <c r="P24" s="20"/>
      <c r="Q24" s="20"/>
      <c r="R24" s="2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2:70" ht="19.5" customHeight="1">
      <c r="B25" s="10"/>
      <c r="C25" s="16"/>
      <c r="D25" s="21"/>
      <c r="E25" s="20"/>
      <c r="F25" s="20"/>
      <c r="G25" s="20"/>
      <c r="H25" s="20"/>
      <c r="I25" s="24"/>
      <c r="J25" s="20"/>
      <c r="K25" s="20"/>
      <c r="L25" s="20"/>
      <c r="M25" s="22"/>
      <c r="N25" s="20"/>
      <c r="O25" s="20"/>
      <c r="P25" s="20"/>
      <c r="Q25" s="20"/>
      <c r="R25" s="2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row>
    <row r="26" spans="2:70" ht="19.5" customHeight="1">
      <c r="B26" s="10"/>
      <c r="C26" s="16"/>
      <c r="D26" s="21"/>
      <c r="E26" s="20"/>
      <c r="F26" s="20"/>
      <c r="G26" s="20"/>
      <c r="H26" s="20"/>
      <c r="I26" s="24"/>
      <c r="J26" s="20"/>
      <c r="K26" s="20"/>
      <c r="L26" s="20"/>
      <c r="M26" s="22"/>
      <c r="N26" s="20"/>
      <c r="O26" s="20"/>
      <c r="P26" s="20"/>
      <c r="Q26" s="20"/>
      <c r="R26" s="2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row>
    <row r="27" spans="2:70" ht="19.5" customHeight="1">
      <c r="B27" s="10"/>
      <c r="C27" s="16"/>
      <c r="D27" s="21"/>
      <c r="E27" s="20"/>
      <c r="F27" s="20"/>
      <c r="G27" s="20"/>
      <c r="H27" s="20"/>
      <c r="I27" s="24"/>
      <c r="J27" s="20"/>
      <c r="K27" s="20"/>
      <c r="L27" s="20"/>
      <c r="M27" s="22"/>
      <c r="N27" s="20"/>
      <c r="O27" s="20"/>
      <c r="P27" s="20"/>
      <c r="Q27" s="20"/>
      <c r="R27" s="2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row>
    <row r="28" spans="2:70" ht="19.5" customHeight="1">
      <c r="B28" s="10"/>
      <c r="C28" s="16"/>
      <c r="D28" s="21"/>
      <c r="E28" s="20"/>
      <c r="F28" s="20"/>
      <c r="G28" s="20"/>
      <c r="H28" s="20"/>
      <c r="I28" s="24"/>
      <c r="J28" s="20"/>
      <c r="K28" s="20"/>
      <c r="L28" s="20"/>
      <c r="M28" s="22"/>
      <c r="N28" s="20"/>
      <c r="O28" s="20"/>
      <c r="P28" s="20"/>
      <c r="Q28" s="20"/>
      <c r="R28" s="2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row>
    <row r="29" spans="2:70" ht="19.5" customHeight="1" hidden="1">
      <c r="B29" s="10"/>
      <c r="C29" s="10"/>
      <c r="D29" s="10"/>
      <c r="E29" s="12"/>
      <c r="F29" s="12"/>
      <c r="G29" s="12"/>
      <c r="H29" s="12"/>
      <c r="I29" s="12"/>
      <c r="J29" s="12"/>
      <c r="K29" s="12"/>
      <c r="L29" s="12"/>
      <c r="M29" s="14"/>
      <c r="N29" s="12"/>
      <c r="O29" s="12"/>
      <c r="P29" s="12"/>
      <c r="Q29" s="12"/>
      <c r="R29" s="1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row>
    <row r="30" spans="2:70" ht="19.5" customHeight="1" hidden="1">
      <c r="B30" s="10"/>
      <c r="C30" s="10"/>
      <c r="D30" s="10"/>
      <c r="E30" s="12"/>
      <c r="F30" s="12"/>
      <c r="G30" s="12"/>
      <c r="H30" s="12"/>
      <c r="I30" s="12"/>
      <c r="J30" s="12"/>
      <c r="K30" s="12"/>
      <c r="L30" s="12"/>
      <c r="M30" s="14"/>
      <c r="N30" s="12"/>
      <c r="O30" s="12"/>
      <c r="P30" s="12"/>
      <c r="Q30" s="12"/>
      <c r="R30" s="1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sheetData>
  <sheetProtection/>
  <mergeCells count="15">
    <mergeCell ref="G5:G6"/>
    <mergeCell ref="M4:R4"/>
    <mergeCell ref="J5:J6"/>
    <mergeCell ref="I5:I6"/>
    <mergeCell ref="H5:H6"/>
    <mergeCell ref="B3:R3"/>
    <mergeCell ref="G4:L4"/>
    <mergeCell ref="M5:M6"/>
    <mergeCell ref="L5:L6"/>
    <mergeCell ref="K5:K6"/>
    <mergeCell ref="E4:E6"/>
    <mergeCell ref="F4:F6"/>
    <mergeCell ref="B4:B6"/>
    <mergeCell ref="C4:C6"/>
    <mergeCell ref="D4:D6"/>
  </mergeCells>
  <printOptions horizontalCentered="1"/>
  <pageMargins left="0.1968503937007874" right="0.1968503937007874" top="0.5511811023622047" bottom="0.3937007874015748" header="0.5118110236220472" footer="0.3937007874015748"/>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U71"/>
  <sheetViews>
    <sheetView view="pageBreakPreview" zoomScaleSheetLayoutView="100" zoomScalePageLayoutView="0" workbookViewId="0" topLeftCell="A1">
      <selection activeCell="B5" sqref="B5:Q6"/>
    </sheetView>
  </sheetViews>
  <sheetFormatPr defaultColWidth="9.00390625" defaultRowHeight="13.5"/>
  <cols>
    <col min="1" max="1" width="1.25" style="105" customWidth="1"/>
    <col min="2" max="2" width="3.75390625" style="105" customWidth="1"/>
    <col min="3" max="3" width="7.125" style="105" customWidth="1"/>
    <col min="4" max="4" width="8.625" style="105" customWidth="1"/>
    <col min="5" max="5" width="2.125" style="105" customWidth="1"/>
    <col min="6" max="6" width="10.25390625" style="105" customWidth="1"/>
    <col min="7" max="8" width="2.125" style="105" customWidth="1"/>
    <col min="9" max="9" width="10.25390625" style="105" customWidth="1"/>
    <col min="10" max="11" width="2.125" style="105" customWidth="1"/>
    <col min="12" max="12" width="9.875" style="105" customWidth="1"/>
    <col min="13" max="14" width="2.125" style="105" customWidth="1"/>
    <col min="15" max="15" width="5.875" style="105" customWidth="1"/>
    <col min="16" max="16" width="6.25390625" style="105" customWidth="1"/>
    <col min="17" max="17" width="2.125" style="105" customWidth="1"/>
    <col min="18" max="20" width="6.25390625" style="105" customWidth="1"/>
    <col min="21" max="21" width="7.75390625" style="105" customWidth="1"/>
    <col min="22" max="22" width="0.875" style="105" customWidth="1"/>
    <col min="23" max="23" width="12.75390625" style="106" customWidth="1"/>
    <col min="24" max="31" width="6.25390625" style="105" customWidth="1"/>
    <col min="32" max="16384" width="9.00390625" style="105" customWidth="1"/>
  </cols>
  <sheetData>
    <row r="1" ht="19.5" customHeight="1">
      <c r="B1" s="105" t="s">
        <v>35</v>
      </c>
    </row>
    <row r="2" ht="19.5" customHeight="1">
      <c r="B2" s="105" t="s">
        <v>120</v>
      </c>
    </row>
    <row r="3" spans="2:11" ht="19.5" customHeight="1">
      <c r="B3" s="105" t="s">
        <v>36</v>
      </c>
      <c r="H3" s="107"/>
      <c r="I3" s="107"/>
      <c r="J3" s="107"/>
      <c r="K3" s="107"/>
    </row>
    <row r="4" spans="2:21" ht="38.25" customHeight="1">
      <c r="B4" s="1012" t="s">
        <v>37</v>
      </c>
      <c r="C4" s="1003"/>
      <c r="D4" s="108" t="s">
        <v>92</v>
      </c>
      <c r="E4" s="109"/>
      <c r="F4" s="110" t="s">
        <v>7</v>
      </c>
      <c r="G4" s="111"/>
      <c r="H4" s="112"/>
      <c r="I4" s="113" t="s">
        <v>38</v>
      </c>
      <c r="J4" s="113"/>
      <c r="K4" s="114"/>
      <c r="L4" s="110" t="s">
        <v>18</v>
      </c>
      <c r="M4" s="111"/>
      <c r="N4" s="115"/>
      <c r="O4" s="1001" t="s">
        <v>39</v>
      </c>
      <c r="P4" s="1001"/>
      <c r="Q4" s="116"/>
      <c r="R4" s="1002" t="s">
        <v>40</v>
      </c>
      <c r="S4" s="1002"/>
      <c r="T4" s="1002"/>
      <c r="U4" s="1003"/>
    </row>
    <row r="5" spans="2:21" ht="19.5" customHeight="1">
      <c r="B5" s="1015" t="s">
        <v>96</v>
      </c>
      <c r="C5" s="1016"/>
      <c r="D5" s="1021" t="s">
        <v>12</v>
      </c>
      <c r="E5" s="48"/>
      <c r="F5" s="49" t="s">
        <v>14</v>
      </c>
      <c r="G5" s="50"/>
      <c r="H5" s="51"/>
      <c r="I5" s="49" t="s">
        <v>14</v>
      </c>
      <c r="J5" s="50"/>
      <c r="K5" s="51"/>
      <c r="L5" s="49" t="s">
        <v>14</v>
      </c>
      <c r="M5" s="50"/>
      <c r="N5" s="51"/>
      <c r="O5" s="1007" t="s">
        <v>14</v>
      </c>
      <c r="P5" s="1007"/>
      <c r="Q5" s="50"/>
      <c r="R5" s="1000"/>
      <c r="S5" s="1011"/>
      <c r="T5" s="1011"/>
      <c r="U5" s="975"/>
    </row>
    <row r="6" spans="2:21" ht="19.5" customHeight="1">
      <c r="B6" s="1017"/>
      <c r="C6" s="1018"/>
      <c r="D6" s="987"/>
      <c r="E6" s="64" t="s">
        <v>121</v>
      </c>
      <c r="F6" s="97">
        <f>'別紙２'!D17</f>
        <v>123321000</v>
      </c>
      <c r="G6" s="98" t="s">
        <v>122</v>
      </c>
      <c r="H6" s="64"/>
      <c r="I6" s="97"/>
      <c r="J6" s="98"/>
      <c r="K6" s="64" t="s">
        <v>121</v>
      </c>
      <c r="L6" s="97">
        <f>I55</f>
        <v>778000</v>
      </c>
      <c r="M6" s="98" t="s">
        <v>122</v>
      </c>
      <c r="N6" s="64" t="s">
        <v>121</v>
      </c>
      <c r="O6" s="1008">
        <f>ROUNDDOWN(L6*0.9,0)</f>
        <v>700200</v>
      </c>
      <c r="P6" s="1008"/>
      <c r="Q6" s="99" t="s">
        <v>122</v>
      </c>
      <c r="R6" s="1031" t="s">
        <v>123</v>
      </c>
      <c r="S6" s="1032"/>
      <c r="T6" s="1032"/>
      <c r="U6" s="1033"/>
    </row>
    <row r="7" spans="2:21" ht="19.5" customHeight="1">
      <c r="B7" s="1017"/>
      <c r="C7" s="1018"/>
      <c r="D7" s="987"/>
      <c r="E7" s="64" t="s">
        <v>124</v>
      </c>
      <c r="F7" s="97">
        <f>'別紙２'!D11</f>
        <v>76679000</v>
      </c>
      <c r="G7" s="99" t="s">
        <v>125</v>
      </c>
      <c r="H7" s="64"/>
      <c r="I7" s="97"/>
      <c r="J7" s="99"/>
      <c r="K7" s="64" t="s">
        <v>124</v>
      </c>
      <c r="L7" s="97">
        <f>I56</f>
        <v>6072000</v>
      </c>
      <c r="M7" s="99" t="s">
        <v>125</v>
      </c>
      <c r="N7" s="64" t="s">
        <v>124</v>
      </c>
      <c r="O7" s="1008">
        <f>ROUNDDOWN(L7*0.9,0)</f>
        <v>5464800</v>
      </c>
      <c r="P7" s="1008"/>
      <c r="Q7" s="99" t="s">
        <v>125</v>
      </c>
      <c r="R7" s="1031" t="s">
        <v>126</v>
      </c>
      <c r="S7" s="1032"/>
      <c r="T7" s="1032"/>
      <c r="U7" s="1033"/>
    </row>
    <row r="8" spans="2:21" ht="19.5" customHeight="1">
      <c r="B8" s="1019"/>
      <c r="C8" s="1020"/>
      <c r="D8" s="988"/>
      <c r="E8" s="52"/>
      <c r="F8" s="100">
        <v>200000000</v>
      </c>
      <c r="G8" s="101"/>
      <c r="H8" s="102"/>
      <c r="I8" s="100">
        <v>6850000</v>
      </c>
      <c r="J8" s="101"/>
      <c r="K8" s="102"/>
      <c r="L8" s="100">
        <f>L6+L7</f>
        <v>6850000</v>
      </c>
      <c r="M8" s="101"/>
      <c r="N8" s="102"/>
      <c r="O8" s="1009">
        <f>ROUNDDOWN(L8*0.9,0)</f>
        <v>6165000</v>
      </c>
      <c r="P8" s="1009"/>
      <c r="Q8" s="117"/>
      <c r="R8" s="1028" t="s">
        <v>127</v>
      </c>
      <c r="S8" s="1029"/>
      <c r="T8" s="1029"/>
      <c r="U8" s="1030"/>
    </row>
    <row r="9" spans="2:17" ht="9.75" customHeight="1">
      <c r="B9" s="1010"/>
      <c r="C9" s="1010"/>
      <c r="H9" s="118"/>
      <c r="O9" s="1010"/>
      <c r="P9" s="1010"/>
      <c r="Q9" s="119"/>
    </row>
    <row r="10" spans="2:8" ht="19.5" customHeight="1">
      <c r="B10" s="1014" t="s">
        <v>41</v>
      </c>
      <c r="C10" s="1014"/>
      <c r="D10" s="1014"/>
      <c r="E10" s="1014"/>
      <c r="F10" s="1014"/>
      <c r="G10" s="120"/>
      <c r="H10" s="121"/>
    </row>
    <row r="11" spans="1:21" ht="15.75" customHeight="1">
      <c r="A11" s="122"/>
      <c r="B11" s="1022" t="s">
        <v>42</v>
      </c>
      <c r="C11" s="1013" t="s">
        <v>43</v>
      </c>
      <c r="D11" s="1012"/>
      <c r="E11" s="123"/>
      <c r="F11" s="1011" t="s">
        <v>44</v>
      </c>
      <c r="G11" s="124"/>
      <c r="H11" s="123"/>
      <c r="I11" s="1011" t="s">
        <v>45</v>
      </c>
      <c r="J11" s="125"/>
      <c r="K11" s="123"/>
      <c r="L11" s="1025" t="s">
        <v>46</v>
      </c>
      <c r="M11" s="126"/>
      <c r="N11" s="127"/>
      <c r="O11" s="1004" t="s">
        <v>47</v>
      </c>
      <c r="P11" s="1000" t="s">
        <v>48</v>
      </c>
      <c r="Q11" s="1011"/>
      <c r="R11" s="1011"/>
      <c r="S11" s="1011"/>
      <c r="T11" s="1011"/>
      <c r="U11" s="975"/>
    </row>
    <row r="12" spans="1:21" ht="15.75" customHeight="1">
      <c r="A12" s="122"/>
      <c r="B12" s="1023"/>
      <c r="C12" s="1013" t="s">
        <v>49</v>
      </c>
      <c r="D12" s="1012" t="s">
        <v>50</v>
      </c>
      <c r="E12" s="128"/>
      <c r="F12" s="979"/>
      <c r="G12" s="112"/>
      <c r="H12" s="128"/>
      <c r="I12" s="979"/>
      <c r="J12" s="129"/>
      <c r="K12" s="128"/>
      <c r="L12" s="1026"/>
      <c r="M12" s="130"/>
      <c r="N12" s="131"/>
      <c r="O12" s="1005"/>
      <c r="P12" s="978"/>
      <c r="Q12" s="979"/>
      <c r="R12" s="979"/>
      <c r="S12" s="979"/>
      <c r="T12" s="979"/>
      <c r="U12" s="976"/>
    </row>
    <row r="13" spans="1:21" ht="15.75" customHeight="1">
      <c r="A13" s="122"/>
      <c r="B13" s="1023"/>
      <c r="C13" s="1013"/>
      <c r="D13" s="1012"/>
      <c r="E13" s="128"/>
      <c r="F13" s="979"/>
      <c r="G13" s="112"/>
      <c r="H13" s="128"/>
      <c r="I13" s="979"/>
      <c r="J13" s="129"/>
      <c r="K13" s="128"/>
      <c r="L13" s="1026"/>
      <c r="M13" s="130"/>
      <c r="N13" s="131"/>
      <c r="O13" s="1005"/>
      <c r="P13" s="978"/>
      <c r="Q13" s="979"/>
      <c r="R13" s="979"/>
      <c r="S13" s="979"/>
      <c r="T13" s="979"/>
      <c r="U13" s="976"/>
    </row>
    <row r="14" spans="1:21" ht="15.75" customHeight="1">
      <c r="A14" s="122"/>
      <c r="B14" s="1024"/>
      <c r="C14" s="1013"/>
      <c r="D14" s="1012"/>
      <c r="E14" s="132"/>
      <c r="F14" s="981"/>
      <c r="G14" s="133"/>
      <c r="H14" s="132"/>
      <c r="I14" s="981"/>
      <c r="J14" s="134"/>
      <c r="K14" s="132"/>
      <c r="L14" s="1027"/>
      <c r="M14" s="135"/>
      <c r="N14" s="114"/>
      <c r="O14" s="1006"/>
      <c r="P14" s="980"/>
      <c r="Q14" s="981"/>
      <c r="R14" s="981"/>
      <c r="S14" s="981"/>
      <c r="T14" s="981"/>
      <c r="U14" s="977"/>
    </row>
    <row r="15" spans="1:21" ht="15.75" customHeight="1">
      <c r="A15" s="122"/>
      <c r="B15" s="992" t="s">
        <v>51</v>
      </c>
      <c r="C15" s="124"/>
      <c r="D15" s="125"/>
      <c r="E15" s="112"/>
      <c r="F15" s="49" t="s">
        <v>14</v>
      </c>
      <c r="G15" s="136"/>
      <c r="H15" s="123"/>
      <c r="I15" s="136" t="s">
        <v>14</v>
      </c>
      <c r="J15" s="137"/>
      <c r="K15" s="138"/>
      <c r="L15" s="136" t="s">
        <v>14</v>
      </c>
      <c r="M15" s="137"/>
      <c r="N15" s="138"/>
      <c r="O15" s="139" t="s">
        <v>128</v>
      </c>
      <c r="P15" s="128"/>
      <c r="Q15" s="112"/>
      <c r="R15" s="112"/>
      <c r="S15" s="112"/>
      <c r="T15" s="112"/>
      <c r="U15" s="125"/>
    </row>
    <row r="16" spans="1:21" ht="15.75" customHeight="1">
      <c r="A16" s="118"/>
      <c r="B16" s="993"/>
      <c r="C16" s="112"/>
      <c r="D16" s="129"/>
      <c r="E16" s="64"/>
      <c r="F16" s="136"/>
      <c r="G16" s="98"/>
      <c r="H16" s="64" t="s">
        <v>121</v>
      </c>
      <c r="I16" s="136">
        <v>0</v>
      </c>
      <c r="J16" s="98" t="s">
        <v>122</v>
      </c>
      <c r="K16" s="138"/>
      <c r="L16" s="136"/>
      <c r="M16" s="137"/>
      <c r="N16" s="138"/>
      <c r="O16" s="139"/>
      <c r="P16" s="128"/>
      <c r="Q16" s="112"/>
      <c r="R16" s="112"/>
      <c r="S16" s="112"/>
      <c r="T16" s="112"/>
      <c r="U16" s="129"/>
    </row>
    <row r="17" spans="1:21" ht="15.75" customHeight="1">
      <c r="A17" s="118"/>
      <c r="B17" s="993"/>
      <c r="C17" s="112"/>
      <c r="D17" s="129"/>
      <c r="E17" s="64"/>
      <c r="F17" s="136"/>
      <c r="G17" s="99"/>
      <c r="H17" s="64" t="s">
        <v>124</v>
      </c>
      <c r="I17" s="136">
        <v>0</v>
      </c>
      <c r="J17" s="99" t="s">
        <v>125</v>
      </c>
      <c r="K17" s="138"/>
      <c r="L17" s="136"/>
      <c r="M17" s="137"/>
      <c r="N17" s="138"/>
      <c r="O17" s="139"/>
      <c r="P17" s="128"/>
      <c r="Q17" s="112"/>
      <c r="R17" s="112"/>
      <c r="S17" s="112"/>
      <c r="T17" s="112"/>
      <c r="U17" s="129"/>
    </row>
    <row r="18" spans="2:21" ht="15.75" customHeight="1">
      <c r="B18" s="993"/>
      <c r="C18" s="140"/>
      <c r="D18" s="141"/>
      <c r="E18" s="142"/>
      <c r="F18" s="143">
        <f>F21</f>
        <v>0</v>
      </c>
      <c r="G18" s="144"/>
      <c r="H18" s="142"/>
      <c r="I18" s="143">
        <f>I21</f>
        <v>0</v>
      </c>
      <c r="J18" s="144"/>
      <c r="K18" s="145"/>
      <c r="L18" s="146">
        <f>L21</f>
        <v>0</v>
      </c>
      <c r="M18" s="147"/>
      <c r="N18" s="148"/>
      <c r="O18" s="149">
        <f>I18/$I$57*100</f>
        <v>0</v>
      </c>
      <c r="P18" s="142"/>
      <c r="Q18" s="136"/>
      <c r="R18" s="136"/>
      <c r="S18" s="136"/>
      <c r="T18" s="136"/>
      <c r="U18" s="137"/>
    </row>
    <row r="19" spans="2:21" ht="15.75" customHeight="1">
      <c r="B19" s="993"/>
      <c r="C19" s="995" t="s">
        <v>52</v>
      </c>
      <c r="D19" s="997" t="s">
        <v>53</v>
      </c>
      <c r="E19" s="64"/>
      <c r="F19" s="150"/>
      <c r="G19" s="98"/>
      <c r="H19" s="64" t="s">
        <v>121</v>
      </c>
      <c r="I19" s="150">
        <v>0</v>
      </c>
      <c r="J19" s="98" t="s">
        <v>122</v>
      </c>
      <c r="K19" s="151"/>
      <c r="L19" s="152"/>
      <c r="M19" s="153"/>
      <c r="N19" s="154"/>
      <c r="O19" s="155"/>
      <c r="P19" s="156"/>
      <c r="Q19" s="150"/>
      <c r="R19" s="150"/>
      <c r="S19" s="150"/>
      <c r="T19" s="150"/>
      <c r="U19" s="157"/>
    </row>
    <row r="20" spans="2:21" ht="15.75" customHeight="1">
      <c r="B20" s="993"/>
      <c r="C20" s="984"/>
      <c r="D20" s="998"/>
      <c r="E20" s="64"/>
      <c r="F20" s="158"/>
      <c r="G20" s="99"/>
      <c r="H20" s="64" t="s">
        <v>124</v>
      </c>
      <c r="I20" s="158">
        <v>0</v>
      </c>
      <c r="J20" s="99" t="s">
        <v>125</v>
      </c>
      <c r="K20" s="156"/>
      <c r="L20" s="159"/>
      <c r="M20" s="153"/>
      <c r="N20" s="154"/>
      <c r="O20" s="155"/>
      <c r="P20" s="156"/>
      <c r="Q20" s="158"/>
      <c r="R20" s="158"/>
      <c r="S20" s="158"/>
      <c r="T20" s="158"/>
      <c r="U20" s="160"/>
    </row>
    <row r="21" spans="2:21" ht="15.75" customHeight="1">
      <c r="B21" s="994"/>
      <c r="C21" s="996"/>
      <c r="D21" s="999"/>
      <c r="E21" s="161"/>
      <c r="F21" s="162">
        <v>0</v>
      </c>
      <c r="G21" s="162"/>
      <c r="H21" s="161"/>
      <c r="I21" s="162">
        <v>0</v>
      </c>
      <c r="J21" s="162"/>
      <c r="K21" s="163"/>
      <c r="L21" s="164">
        <v>0</v>
      </c>
      <c r="M21" s="165"/>
      <c r="N21" s="166"/>
      <c r="O21" s="149">
        <f>I21/$I$57*100</f>
        <v>0</v>
      </c>
      <c r="P21" s="163"/>
      <c r="Q21" s="162"/>
      <c r="R21" s="162"/>
      <c r="S21" s="162"/>
      <c r="T21" s="162"/>
      <c r="U21" s="167"/>
    </row>
    <row r="22" spans="2:21" ht="15.75" customHeight="1">
      <c r="B22" s="168"/>
      <c r="C22" s="124"/>
      <c r="D22" s="169"/>
      <c r="E22" s="64"/>
      <c r="F22" s="158"/>
      <c r="G22" s="98"/>
      <c r="H22" s="64" t="s">
        <v>121</v>
      </c>
      <c r="I22" s="158">
        <f>I25</f>
        <v>0</v>
      </c>
      <c r="J22" s="98" t="s">
        <v>122</v>
      </c>
      <c r="K22" s="151"/>
      <c r="L22" s="170"/>
      <c r="M22" s="171"/>
      <c r="N22" s="172"/>
      <c r="O22" s="157"/>
      <c r="P22" s="151"/>
      <c r="Q22" s="150"/>
      <c r="R22" s="150"/>
      <c r="S22" s="150"/>
      <c r="T22" s="150"/>
      <c r="U22" s="157"/>
    </row>
    <row r="23" spans="2:21" ht="15.75" customHeight="1">
      <c r="B23" s="173"/>
      <c r="C23" s="112"/>
      <c r="D23" s="174"/>
      <c r="E23" s="64"/>
      <c r="F23" s="158"/>
      <c r="G23" s="99"/>
      <c r="H23" s="64" t="s">
        <v>124</v>
      </c>
      <c r="I23" s="158">
        <f>I26</f>
        <v>124960</v>
      </c>
      <c r="J23" s="99" t="s">
        <v>125</v>
      </c>
      <c r="K23" s="156"/>
      <c r="L23" s="175"/>
      <c r="M23" s="176"/>
      <c r="N23" s="177"/>
      <c r="O23" s="160"/>
      <c r="P23" s="156"/>
      <c r="Q23" s="158"/>
      <c r="R23" s="158"/>
      <c r="S23" s="158"/>
      <c r="T23" s="158"/>
      <c r="U23" s="160"/>
    </row>
    <row r="24" spans="2:21" ht="15.75" customHeight="1">
      <c r="B24" s="993" t="s">
        <v>54</v>
      </c>
      <c r="C24" s="140"/>
      <c r="D24" s="141"/>
      <c r="E24" s="142"/>
      <c r="F24" s="143">
        <f>F27</f>
        <v>195000</v>
      </c>
      <c r="G24" s="144"/>
      <c r="H24" s="142"/>
      <c r="I24" s="143">
        <f>I27</f>
        <v>124960</v>
      </c>
      <c r="J24" s="144"/>
      <c r="K24" s="145"/>
      <c r="L24" s="146">
        <f>I24-F24</f>
        <v>-70040</v>
      </c>
      <c r="M24" s="147"/>
      <c r="N24" s="148"/>
      <c r="O24" s="149">
        <f>I24/$I$57*100</f>
        <v>1.8242335766423357</v>
      </c>
      <c r="P24" s="138"/>
      <c r="Q24" s="136"/>
      <c r="R24" s="136"/>
      <c r="S24" s="136"/>
      <c r="T24" s="136"/>
      <c r="U24" s="137"/>
    </row>
    <row r="25" spans="2:21" ht="15.75" customHeight="1">
      <c r="B25" s="993"/>
      <c r="C25" s="1000" t="s">
        <v>54</v>
      </c>
      <c r="D25" s="997" t="s">
        <v>55</v>
      </c>
      <c r="E25" s="64"/>
      <c r="F25" s="150"/>
      <c r="G25" s="98"/>
      <c r="H25" s="64" t="s">
        <v>121</v>
      </c>
      <c r="I25" s="150">
        <v>0</v>
      </c>
      <c r="J25" s="98" t="s">
        <v>122</v>
      </c>
      <c r="K25" s="151"/>
      <c r="L25" s="152"/>
      <c r="M25" s="153"/>
      <c r="N25" s="154"/>
      <c r="O25" s="155"/>
      <c r="P25" s="151"/>
      <c r="Q25" s="150"/>
      <c r="R25" s="150"/>
      <c r="S25" s="150"/>
      <c r="T25" s="150"/>
      <c r="U25" s="157"/>
    </row>
    <row r="26" spans="2:21" ht="15.75" customHeight="1">
      <c r="B26" s="993"/>
      <c r="C26" s="978"/>
      <c r="D26" s="998"/>
      <c r="E26" s="64"/>
      <c r="F26" s="158"/>
      <c r="G26" s="99"/>
      <c r="H26" s="64" t="s">
        <v>124</v>
      </c>
      <c r="I26" s="158">
        <v>124960</v>
      </c>
      <c r="J26" s="99" t="s">
        <v>125</v>
      </c>
      <c r="K26" s="156"/>
      <c r="L26" s="159"/>
      <c r="M26" s="153"/>
      <c r="N26" s="154"/>
      <c r="O26" s="155"/>
      <c r="P26" s="156"/>
      <c r="Q26" s="158"/>
      <c r="R26" s="158"/>
      <c r="S26" s="158"/>
      <c r="T26" s="158"/>
      <c r="U26" s="160"/>
    </row>
    <row r="27" spans="2:21" ht="15.75" customHeight="1">
      <c r="B27" s="994"/>
      <c r="C27" s="980"/>
      <c r="D27" s="999"/>
      <c r="E27" s="161"/>
      <c r="F27" s="162">
        <v>195000</v>
      </c>
      <c r="G27" s="162"/>
      <c r="H27" s="161"/>
      <c r="I27" s="162">
        <f>I25+I26</f>
        <v>124960</v>
      </c>
      <c r="J27" s="162"/>
      <c r="K27" s="163"/>
      <c r="L27" s="164">
        <f>I27-F27</f>
        <v>-70040</v>
      </c>
      <c r="M27" s="176"/>
      <c r="N27" s="177"/>
      <c r="O27" s="149">
        <f>I27/$I$57*100</f>
        <v>1.8242335766423357</v>
      </c>
      <c r="P27" s="163" t="s">
        <v>129</v>
      </c>
      <c r="Q27" s="162"/>
      <c r="R27" s="162"/>
      <c r="S27" s="162"/>
      <c r="T27" s="162"/>
      <c r="U27" s="167"/>
    </row>
    <row r="28" spans="2:21" ht="15.75" customHeight="1">
      <c r="B28" s="982" t="s">
        <v>83</v>
      </c>
      <c r="C28" s="118"/>
      <c r="D28" s="158"/>
      <c r="E28" s="64"/>
      <c r="F28" s="158"/>
      <c r="G28" s="98"/>
      <c r="H28" s="64" t="s">
        <v>121</v>
      </c>
      <c r="I28" s="158">
        <f>I31+I34+I37+I49+I52</f>
        <v>778000</v>
      </c>
      <c r="J28" s="98" t="s">
        <v>122</v>
      </c>
      <c r="K28" s="151"/>
      <c r="L28" s="152"/>
      <c r="M28" s="178"/>
      <c r="N28" s="179"/>
      <c r="O28" s="180"/>
      <c r="P28" s="156"/>
      <c r="Q28" s="158"/>
      <c r="R28" s="158"/>
      <c r="S28" s="158"/>
      <c r="T28" s="158"/>
      <c r="U28" s="160"/>
    </row>
    <row r="29" spans="2:21" ht="15.75" customHeight="1">
      <c r="B29" s="983"/>
      <c r="C29" s="118"/>
      <c r="D29" s="158"/>
      <c r="E29" s="64"/>
      <c r="F29" s="158"/>
      <c r="G29" s="99"/>
      <c r="H29" s="64" t="s">
        <v>124</v>
      </c>
      <c r="I29" s="158">
        <f>I32+I35+I38+I50+I53</f>
        <v>5947040</v>
      </c>
      <c r="J29" s="99" t="s">
        <v>125</v>
      </c>
      <c r="K29" s="156"/>
      <c r="L29" s="159"/>
      <c r="M29" s="153"/>
      <c r="N29" s="154"/>
      <c r="O29" s="155"/>
      <c r="P29" s="156"/>
      <c r="Q29" s="158"/>
      <c r="R29" s="158"/>
      <c r="S29" s="158"/>
      <c r="T29" s="158"/>
      <c r="U29" s="160"/>
    </row>
    <row r="30" spans="2:21" ht="15.75" customHeight="1">
      <c r="B30" s="983"/>
      <c r="C30" s="118"/>
      <c r="D30" s="158"/>
      <c r="E30" s="163"/>
      <c r="F30" s="158">
        <f>F33+F36+F39+F51+F54</f>
        <v>6655000</v>
      </c>
      <c r="G30" s="167"/>
      <c r="H30" s="163"/>
      <c r="I30" s="158">
        <f>I28+I29</f>
        <v>6725040</v>
      </c>
      <c r="J30" s="167"/>
      <c r="K30" s="163"/>
      <c r="L30" s="146">
        <f>I30-F30</f>
        <v>70040</v>
      </c>
      <c r="M30" s="147"/>
      <c r="N30" s="148"/>
      <c r="O30" s="149">
        <f>I30/$I$57*100</f>
        <v>98.17576642335767</v>
      </c>
      <c r="P30" s="156"/>
      <c r="Q30" s="158"/>
      <c r="R30" s="158"/>
      <c r="S30" s="158"/>
      <c r="T30" s="158"/>
      <c r="U30" s="160"/>
    </row>
    <row r="31" spans="2:21" ht="15.75" customHeight="1">
      <c r="B31" s="983"/>
      <c r="C31" s="181" t="s">
        <v>56</v>
      </c>
      <c r="D31" s="182"/>
      <c r="E31" s="64"/>
      <c r="F31" s="150"/>
      <c r="G31" s="98"/>
      <c r="H31" s="64" t="s">
        <v>121</v>
      </c>
      <c r="I31" s="150">
        <v>0</v>
      </c>
      <c r="J31" s="98" t="s">
        <v>122</v>
      </c>
      <c r="K31" s="156"/>
      <c r="L31" s="159"/>
      <c r="M31" s="153"/>
      <c r="N31" s="154"/>
      <c r="O31" s="155"/>
      <c r="P31" s="182"/>
      <c r="Q31" s="183"/>
      <c r="R31" s="183"/>
      <c r="S31" s="183"/>
      <c r="T31" s="183"/>
      <c r="U31" s="184"/>
    </row>
    <row r="32" spans="2:21" ht="15.75" customHeight="1">
      <c r="B32" s="983"/>
      <c r="C32" s="984"/>
      <c r="D32" s="185"/>
      <c r="E32" s="64"/>
      <c r="F32" s="158"/>
      <c r="G32" s="99"/>
      <c r="H32" s="64" t="s">
        <v>124</v>
      </c>
      <c r="I32" s="158">
        <v>3233105</v>
      </c>
      <c r="J32" s="99" t="s">
        <v>125</v>
      </c>
      <c r="K32" s="156"/>
      <c r="L32" s="186"/>
      <c r="M32" s="187"/>
      <c r="N32" s="188"/>
      <c r="O32" s="122"/>
      <c r="P32" s="185"/>
      <c r="Q32" s="118"/>
      <c r="R32" s="118"/>
      <c r="S32" s="118"/>
      <c r="T32" s="118"/>
      <c r="U32" s="122"/>
    </row>
    <row r="33" spans="2:21" ht="15.75" customHeight="1">
      <c r="B33" s="983"/>
      <c r="C33" s="985"/>
      <c r="D33" s="185"/>
      <c r="E33" s="185"/>
      <c r="F33" s="158">
        <v>3016000</v>
      </c>
      <c r="G33" s="158"/>
      <c r="H33" s="185"/>
      <c r="I33" s="158">
        <f>I31+I32</f>
        <v>3233105</v>
      </c>
      <c r="J33" s="158"/>
      <c r="K33" s="156"/>
      <c r="L33" s="186">
        <f>I33-F33</f>
        <v>217105</v>
      </c>
      <c r="M33" s="187"/>
      <c r="N33" s="188"/>
      <c r="O33" s="155">
        <f>I33/$I$57*100</f>
        <v>47.19861313868613</v>
      </c>
      <c r="P33" s="185"/>
      <c r="Q33" s="118"/>
      <c r="R33" s="118"/>
      <c r="S33" s="118"/>
      <c r="T33" s="118"/>
      <c r="U33" s="122"/>
    </row>
    <row r="34" spans="2:21" ht="15.75" customHeight="1">
      <c r="B34" s="983"/>
      <c r="C34" s="189" t="s">
        <v>57</v>
      </c>
      <c r="D34" s="986" t="s">
        <v>58</v>
      </c>
      <c r="E34" s="103"/>
      <c r="F34" s="190"/>
      <c r="G34" s="104"/>
      <c r="H34" s="103" t="s">
        <v>121</v>
      </c>
      <c r="I34" s="191">
        <v>0</v>
      </c>
      <c r="J34" s="104" t="s">
        <v>122</v>
      </c>
      <c r="K34" s="192"/>
      <c r="L34" s="193"/>
      <c r="M34" s="194"/>
      <c r="N34" s="195"/>
      <c r="O34" s="196"/>
      <c r="P34" s="197"/>
      <c r="Q34" s="198"/>
      <c r="R34" s="198"/>
      <c r="S34" s="198"/>
      <c r="T34" s="198"/>
      <c r="U34" s="199"/>
    </row>
    <row r="35" spans="2:21" ht="15.75" customHeight="1">
      <c r="B35" s="983"/>
      <c r="C35" s="200"/>
      <c r="D35" s="987"/>
      <c r="E35" s="64"/>
      <c r="F35" s="201"/>
      <c r="G35" s="99"/>
      <c r="H35" s="64" t="s">
        <v>124</v>
      </c>
      <c r="I35" s="158">
        <v>390494</v>
      </c>
      <c r="J35" s="99" t="s">
        <v>125</v>
      </c>
      <c r="K35" s="156"/>
      <c r="L35" s="186"/>
      <c r="M35" s="187"/>
      <c r="N35" s="188"/>
      <c r="O35" s="122"/>
      <c r="P35" s="185"/>
      <c r="Q35" s="118"/>
      <c r="R35" s="118"/>
      <c r="S35" s="118"/>
      <c r="T35" s="118"/>
      <c r="U35" s="122"/>
    </row>
    <row r="36" spans="2:21" ht="15.75" customHeight="1">
      <c r="B36" s="983"/>
      <c r="C36" s="202"/>
      <c r="D36" s="203"/>
      <c r="E36" s="204"/>
      <c r="F36" s="201">
        <v>386000</v>
      </c>
      <c r="G36" s="205"/>
      <c r="H36" s="204"/>
      <c r="I36" s="206">
        <f>I34+I35</f>
        <v>390494</v>
      </c>
      <c r="J36" s="205"/>
      <c r="K36" s="156"/>
      <c r="L36" s="186">
        <f>I36-F36</f>
        <v>4494</v>
      </c>
      <c r="M36" s="187"/>
      <c r="N36" s="188"/>
      <c r="O36" s="207">
        <f>I36/$I$57*100</f>
        <v>5.700642335766423</v>
      </c>
      <c r="P36" s="185"/>
      <c r="Q36" s="118"/>
      <c r="R36" s="118"/>
      <c r="S36" s="118"/>
      <c r="T36" s="118"/>
      <c r="U36" s="122"/>
    </row>
    <row r="37" spans="2:21" ht="15.75" customHeight="1">
      <c r="B37" s="983"/>
      <c r="C37" s="200"/>
      <c r="D37" s="208"/>
      <c r="E37" s="64"/>
      <c r="F37" s="190"/>
      <c r="G37" s="98"/>
      <c r="H37" s="64" t="s">
        <v>121</v>
      </c>
      <c r="I37" s="158">
        <f>I40+I43+I46</f>
        <v>154751</v>
      </c>
      <c r="J37" s="98" t="s">
        <v>122</v>
      </c>
      <c r="K37" s="192"/>
      <c r="L37" s="209"/>
      <c r="M37" s="210"/>
      <c r="N37" s="211"/>
      <c r="O37" s="122"/>
      <c r="P37" s="197"/>
      <c r="Q37" s="198"/>
      <c r="R37" s="198"/>
      <c r="S37" s="198"/>
      <c r="T37" s="198"/>
      <c r="U37" s="199"/>
    </row>
    <row r="38" spans="2:21" ht="15.75" customHeight="1">
      <c r="B38" s="983"/>
      <c r="C38" s="200"/>
      <c r="D38" s="203"/>
      <c r="E38" s="64"/>
      <c r="F38" s="201"/>
      <c r="G38" s="99"/>
      <c r="H38" s="64" t="s">
        <v>124</v>
      </c>
      <c r="I38" s="158">
        <f>I41+I44+I47</f>
        <v>1004000</v>
      </c>
      <c r="J38" s="99" t="s">
        <v>125</v>
      </c>
      <c r="K38" s="156"/>
      <c r="L38" s="186"/>
      <c r="M38" s="187"/>
      <c r="N38" s="188"/>
      <c r="O38" s="122"/>
      <c r="P38" s="185"/>
      <c r="Q38" s="118"/>
      <c r="R38" s="118"/>
      <c r="S38" s="118"/>
      <c r="T38" s="118"/>
      <c r="U38" s="122"/>
    </row>
    <row r="39" spans="2:21" ht="15.75" customHeight="1">
      <c r="B39" s="983"/>
      <c r="C39" s="200" t="s">
        <v>59</v>
      </c>
      <c r="D39" s="212"/>
      <c r="E39" s="212"/>
      <c r="F39" s="206">
        <f>F42+F45+F48</f>
        <v>790000</v>
      </c>
      <c r="G39" s="206"/>
      <c r="H39" s="212"/>
      <c r="I39" s="206">
        <f>I37+I38</f>
        <v>1158751</v>
      </c>
      <c r="J39" s="206"/>
      <c r="K39" s="213"/>
      <c r="L39" s="214">
        <f>I39-F39</f>
        <v>368751</v>
      </c>
      <c r="M39" s="215"/>
      <c r="N39" s="216"/>
      <c r="O39" s="155">
        <f>I39/$I$57*100</f>
        <v>16.91607299270073</v>
      </c>
      <c r="P39" s="212"/>
      <c r="Q39" s="217"/>
      <c r="R39" s="217"/>
      <c r="S39" s="217"/>
      <c r="T39" s="217"/>
      <c r="U39" s="218"/>
    </row>
    <row r="40" spans="2:21" ht="15.75" customHeight="1">
      <c r="B40" s="983"/>
      <c r="C40" s="984"/>
      <c r="D40" s="185" t="s">
        <v>60</v>
      </c>
      <c r="E40" s="103"/>
      <c r="F40" s="158"/>
      <c r="G40" s="98"/>
      <c r="H40" s="103" t="s">
        <v>121</v>
      </c>
      <c r="I40" s="191">
        <v>154751</v>
      </c>
      <c r="J40" s="98" t="s">
        <v>122</v>
      </c>
      <c r="K40" s="192"/>
      <c r="L40" s="193"/>
      <c r="M40" s="194"/>
      <c r="N40" s="195"/>
      <c r="O40" s="196"/>
      <c r="P40" s="185" t="s">
        <v>61</v>
      </c>
      <c r="Q40" s="118"/>
      <c r="R40" s="118"/>
      <c r="S40" s="118"/>
      <c r="T40" s="118"/>
      <c r="U40" s="122"/>
    </row>
    <row r="41" spans="2:21" ht="15.75" customHeight="1">
      <c r="B41" s="983"/>
      <c r="C41" s="984"/>
      <c r="D41" s="185"/>
      <c r="E41" s="64"/>
      <c r="F41" s="158"/>
      <c r="G41" s="99"/>
      <c r="H41" s="64" t="s">
        <v>124</v>
      </c>
      <c r="I41" s="158">
        <v>704627</v>
      </c>
      <c r="J41" s="99" t="s">
        <v>125</v>
      </c>
      <c r="K41" s="156"/>
      <c r="L41" s="159"/>
      <c r="M41" s="153"/>
      <c r="N41" s="154"/>
      <c r="O41" s="155"/>
      <c r="P41" s="185"/>
      <c r="Q41" s="118"/>
      <c r="R41" s="118"/>
      <c r="S41" s="118"/>
      <c r="T41" s="118"/>
      <c r="U41" s="122"/>
    </row>
    <row r="42" spans="2:21" ht="15.75" customHeight="1">
      <c r="B42" s="983"/>
      <c r="C42" s="984"/>
      <c r="D42" s="185"/>
      <c r="E42" s="185"/>
      <c r="F42" s="158">
        <v>140000</v>
      </c>
      <c r="G42" s="219"/>
      <c r="H42" s="185"/>
      <c r="I42" s="158">
        <f>I40+I41</f>
        <v>859378</v>
      </c>
      <c r="J42" s="219"/>
      <c r="K42" s="156"/>
      <c r="L42" s="220">
        <f>I42-F42</f>
        <v>719378</v>
      </c>
      <c r="M42" s="221"/>
      <c r="N42" s="222"/>
      <c r="O42" s="207">
        <f>I42/$I$57*100</f>
        <v>12.545664233576643</v>
      </c>
      <c r="P42" s="185"/>
      <c r="Q42" s="118"/>
      <c r="R42" s="118"/>
      <c r="S42" s="118"/>
      <c r="T42" s="118"/>
      <c r="U42" s="122"/>
    </row>
    <row r="43" spans="2:21" ht="15.75" customHeight="1">
      <c r="B43" s="983"/>
      <c r="C43" s="984"/>
      <c r="D43" s="197" t="s">
        <v>62</v>
      </c>
      <c r="E43" s="103"/>
      <c r="F43" s="191"/>
      <c r="G43" s="98"/>
      <c r="H43" s="103" t="s">
        <v>121</v>
      </c>
      <c r="I43" s="191">
        <v>0</v>
      </c>
      <c r="J43" s="98" t="s">
        <v>122</v>
      </c>
      <c r="K43" s="192"/>
      <c r="L43" s="193"/>
      <c r="M43" s="159"/>
      <c r="N43" s="195"/>
      <c r="O43" s="155"/>
      <c r="P43" s="197" t="s">
        <v>63</v>
      </c>
      <c r="Q43" s="198"/>
      <c r="R43" s="198"/>
      <c r="S43" s="198"/>
      <c r="T43" s="198"/>
      <c r="U43" s="199"/>
    </row>
    <row r="44" spans="2:21" ht="15.75" customHeight="1">
      <c r="B44" s="983"/>
      <c r="C44" s="984"/>
      <c r="D44" s="185"/>
      <c r="E44" s="64"/>
      <c r="F44" s="158"/>
      <c r="G44" s="99"/>
      <c r="H44" s="64" t="s">
        <v>124</v>
      </c>
      <c r="I44" s="158">
        <v>299373</v>
      </c>
      <c r="J44" s="99" t="s">
        <v>125</v>
      </c>
      <c r="K44" s="156"/>
      <c r="L44" s="159"/>
      <c r="M44" s="159"/>
      <c r="N44" s="154"/>
      <c r="O44" s="155"/>
      <c r="P44" s="185"/>
      <c r="Q44" s="118"/>
      <c r="R44" s="118"/>
      <c r="S44" s="118"/>
      <c r="T44" s="118"/>
      <c r="U44" s="122"/>
    </row>
    <row r="45" spans="2:21" ht="15.75" customHeight="1">
      <c r="B45" s="983"/>
      <c r="C45" s="984"/>
      <c r="D45" s="212"/>
      <c r="E45" s="212"/>
      <c r="F45" s="206">
        <v>600000</v>
      </c>
      <c r="G45" s="206"/>
      <c r="H45" s="212"/>
      <c r="I45" s="206">
        <f>I43+I44</f>
        <v>299373</v>
      </c>
      <c r="J45" s="206"/>
      <c r="K45" s="213"/>
      <c r="L45" s="220">
        <f>I45-F45</f>
        <v>-300627</v>
      </c>
      <c r="M45" s="220"/>
      <c r="N45" s="222"/>
      <c r="O45" s="155">
        <f>I45/$I$57*100</f>
        <v>4.370408759124087</v>
      </c>
      <c r="P45" s="212"/>
      <c r="Q45" s="217"/>
      <c r="R45" s="217"/>
      <c r="S45" s="217"/>
      <c r="T45" s="217"/>
      <c r="U45" s="218"/>
    </row>
    <row r="46" spans="2:21" ht="15.75" customHeight="1">
      <c r="B46" s="983"/>
      <c r="C46" s="223"/>
      <c r="D46" s="185" t="s">
        <v>101</v>
      </c>
      <c r="E46" s="103"/>
      <c r="F46" s="158"/>
      <c r="G46" s="98"/>
      <c r="H46" s="103" t="s">
        <v>121</v>
      </c>
      <c r="I46" s="191">
        <v>0</v>
      </c>
      <c r="J46" s="98" t="s">
        <v>122</v>
      </c>
      <c r="K46" s="156"/>
      <c r="L46" s="193"/>
      <c r="M46" s="186"/>
      <c r="N46" s="188"/>
      <c r="O46" s="196"/>
      <c r="P46" s="185"/>
      <c r="Q46" s="118"/>
      <c r="R46" s="118"/>
      <c r="S46" s="118"/>
      <c r="T46" s="118"/>
      <c r="U46" s="122"/>
    </row>
    <row r="47" spans="2:21" ht="15.75" customHeight="1">
      <c r="B47" s="983"/>
      <c r="C47" s="223"/>
      <c r="D47" s="185"/>
      <c r="E47" s="64"/>
      <c r="F47" s="158"/>
      <c r="G47" s="99"/>
      <c r="H47" s="64" t="s">
        <v>124</v>
      </c>
      <c r="I47" s="158">
        <v>0</v>
      </c>
      <c r="J47" s="99" t="s">
        <v>125</v>
      </c>
      <c r="K47" s="156"/>
      <c r="L47" s="159"/>
      <c r="M47" s="186"/>
      <c r="N47" s="188"/>
      <c r="O47" s="155"/>
      <c r="P47" s="185"/>
      <c r="Q47" s="118"/>
      <c r="R47" s="118"/>
      <c r="S47" s="118"/>
      <c r="T47" s="118"/>
      <c r="U47" s="122"/>
    </row>
    <row r="48" spans="2:21" ht="15.75" customHeight="1">
      <c r="B48" s="983"/>
      <c r="C48" s="223"/>
      <c r="D48" s="185"/>
      <c r="E48" s="185"/>
      <c r="F48" s="158">
        <v>50000</v>
      </c>
      <c r="G48" s="219"/>
      <c r="H48" s="185"/>
      <c r="I48" s="158">
        <f>I46+I47</f>
        <v>0</v>
      </c>
      <c r="J48" s="219"/>
      <c r="K48" s="156"/>
      <c r="L48" s="186">
        <f>I48-F48</f>
        <v>-50000</v>
      </c>
      <c r="M48" s="221"/>
      <c r="N48" s="222"/>
      <c r="O48" s="207">
        <f>I48/$I$57*100</f>
        <v>0</v>
      </c>
      <c r="P48" s="185"/>
      <c r="Q48" s="118"/>
      <c r="R48" s="118"/>
      <c r="S48" s="118"/>
      <c r="T48" s="118"/>
      <c r="U48" s="122"/>
    </row>
    <row r="49" spans="2:21" ht="15.75" customHeight="1">
      <c r="B49" s="983"/>
      <c r="C49" s="986" t="s">
        <v>64</v>
      </c>
      <c r="D49" s="197"/>
      <c r="E49" s="103"/>
      <c r="F49" s="191"/>
      <c r="G49" s="98"/>
      <c r="H49" s="103" t="s">
        <v>121</v>
      </c>
      <c r="I49" s="191">
        <v>414565</v>
      </c>
      <c r="J49" s="98" t="s">
        <v>122</v>
      </c>
      <c r="K49" s="192"/>
      <c r="L49" s="193"/>
      <c r="M49" s="153"/>
      <c r="N49" s="154"/>
      <c r="O49" s="155"/>
      <c r="P49" s="197" t="s">
        <v>130</v>
      </c>
      <c r="Q49" s="198"/>
      <c r="R49" s="198"/>
      <c r="S49" s="198"/>
      <c r="T49" s="198"/>
      <c r="U49" s="199"/>
    </row>
    <row r="50" spans="2:21" ht="15.75" customHeight="1">
      <c r="B50" s="983"/>
      <c r="C50" s="987"/>
      <c r="D50" s="185"/>
      <c r="E50" s="64"/>
      <c r="F50" s="158"/>
      <c r="G50" s="99"/>
      <c r="H50" s="64" t="s">
        <v>124</v>
      </c>
      <c r="I50" s="158">
        <v>1110435</v>
      </c>
      <c r="J50" s="99" t="s">
        <v>125</v>
      </c>
      <c r="K50" s="156"/>
      <c r="L50" s="186"/>
      <c r="M50" s="186"/>
      <c r="N50" s="188"/>
      <c r="O50" s="122"/>
      <c r="P50" s="989" t="s">
        <v>131</v>
      </c>
      <c r="Q50" s="990"/>
      <c r="R50" s="990"/>
      <c r="S50" s="990"/>
      <c r="T50" s="990"/>
      <c r="U50" s="991"/>
    </row>
    <row r="51" spans="2:21" ht="15.75" customHeight="1">
      <c r="B51" s="983"/>
      <c r="C51" s="988"/>
      <c r="D51" s="224"/>
      <c r="E51" s="224"/>
      <c r="F51" s="162">
        <v>1891000</v>
      </c>
      <c r="G51" s="162"/>
      <c r="H51" s="224"/>
      <c r="I51" s="162">
        <f>I49+I50</f>
        <v>1525000</v>
      </c>
      <c r="J51" s="162"/>
      <c r="K51" s="163"/>
      <c r="L51" s="225">
        <f>I51-F51</f>
        <v>-366000</v>
      </c>
      <c r="M51" s="225"/>
      <c r="N51" s="226"/>
      <c r="O51" s="149">
        <f>I51/$I$57*100</f>
        <v>22.26277372262774</v>
      </c>
      <c r="P51" s="224" t="s">
        <v>132</v>
      </c>
      <c r="Q51" s="107"/>
      <c r="R51" s="107"/>
      <c r="S51" s="107"/>
      <c r="T51" s="107"/>
      <c r="U51" s="227"/>
    </row>
    <row r="52" spans="2:21" ht="15.75" customHeight="1">
      <c r="B52" s="228"/>
      <c r="C52" s="972" t="s">
        <v>133</v>
      </c>
      <c r="D52" s="975"/>
      <c r="E52" s="103"/>
      <c r="F52" s="150"/>
      <c r="G52" s="98"/>
      <c r="H52" s="103" t="s">
        <v>121</v>
      </c>
      <c r="I52" s="191">
        <f>208320+364</f>
        <v>208684</v>
      </c>
      <c r="J52" s="98" t="s">
        <v>122</v>
      </c>
      <c r="K52" s="151"/>
      <c r="L52" s="193"/>
      <c r="M52" s="229"/>
      <c r="N52" s="230"/>
      <c r="O52" s="155"/>
      <c r="P52" s="182"/>
      <c r="Q52" s="183"/>
      <c r="R52" s="183"/>
      <c r="S52" s="183"/>
      <c r="T52" s="183"/>
      <c r="U52" s="184"/>
    </row>
    <row r="53" spans="2:21" ht="15.75" customHeight="1">
      <c r="B53" s="228"/>
      <c r="C53" s="973"/>
      <c r="D53" s="976"/>
      <c r="E53" s="64"/>
      <c r="F53" s="158"/>
      <c r="G53" s="99"/>
      <c r="H53" s="64" t="s">
        <v>124</v>
      </c>
      <c r="I53" s="158">
        <f>209370-364</f>
        <v>209006</v>
      </c>
      <c r="J53" s="99" t="s">
        <v>125</v>
      </c>
      <c r="K53" s="156"/>
      <c r="L53" s="159"/>
      <c r="M53" s="186"/>
      <c r="N53" s="188"/>
      <c r="O53" s="155"/>
      <c r="P53" s="185" t="s">
        <v>134</v>
      </c>
      <c r="Q53" s="118"/>
      <c r="R53" s="118"/>
      <c r="S53" s="118"/>
      <c r="T53" s="118"/>
      <c r="U53" s="122"/>
    </row>
    <row r="54" spans="2:21" ht="15.75" customHeight="1">
      <c r="B54" s="231"/>
      <c r="C54" s="974"/>
      <c r="D54" s="977"/>
      <c r="E54" s="224"/>
      <c r="F54" s="162">
        <v>572000</v>
      </c>
      <c r="G54" s="162"/>
      <c r="H54" s="224"/>
      <c r="I54" s="162">
        <f>I52+I53</f>
        <v>417690</v>
      </c>
      <c r="J54" s="162"/>
      <c r="K54" s="163"/>
      <c r="L54" s="225">
        <f>I54-F54</f>
        <v>-154310</v>
      </c>
      <c r="M54" s="225"/>
      <c r="N54" s="226"/>
      <c r="O54" s="149">
        <f>I54/$I$57*100</f>
        <v>6.0976642335766424</v>
      </c>
      <c r="P54" s="224" t="s">
        <v>135</v>
      </c>
      <c r="Q54" s="107"/>
      <c r="R54" s="107"/>
      <c r="S54" s="107"/>
      <c r="T54" s="107"/>
      <c r="U54" s="227"/>
    </row>
    <row r="55" spans="2:21" ht="15.75" customHeight="1">
      <c r="B55" s="978" t="s">
        <v>65</v>
      </c>
      <c r="C55" s="979"/>
      <c r="D55" s="976"/>
      <c r="E55" s="103"/>
      <c r="F55" s="150"/>
      <c r="G55" s="98"/>
      <c r="H55" s="103" t="s">
        <v>121</v>
      </c>
      <c r="I55" s="150">
        <f>I28+I22</f>
        <v>778000</v>
      </c>
      <c r="J55" s="98" t="s">
        <v>122</v>
      </c>
      <c r="K55" s="151"/>
      <c r="L55" s="229"/>
      <c r="M55" s="229"/>
      <c r="N55" s="230"/>
      <c r="O55" s="184"/>
      <c r="P55" s="182"/>
      <c r="Q55" s="183"/>
      <c r="R55" s="183"/>
      <c r="S55" s="183"/>
      <c r="T55" s="183"/>
      <c r="U55" s="184"/>
    </row>
    <row r="56" spans="2:21" ht="15.75" customHeight="1">
      <c r="B56" s="978"/>
      <c r="C56" s="979"/>
      <c r="D56" s="976"/>
      <c r="E56" s="64"/>
      <c r="F56" s="158"/>
      <c r="G56" s="99"/>
      <c r="H56" s="64" t="s">
        <v>124</v>
      </c>
      <c r="I56" s="158">
        <f>I23+I29</f>
        <v>6072000</v>
      </c>
      <c r="J56" s="99" t="s">
        <v>125</v>
      </c>
      <c r="K56" s="156"/>
      <c r="L56" s="186"/>
      <c r="M56" s="186"/>
      <c r="N56" s="188"/>
      <c r="O56" s="122"/>
      <c r="P56" s="185"/>
      <c r="Q56" s="118"/>
      <c r="R56" s="118"/>
      <c r="S56" s="118"/>
      <c r="T56" s="118"/>
      <c r="U56" s="122"/>
    </row>
    <row r="57" spans="2:21" ht="15.75" customHeight="1">
      <c r="B57" s="980"/>
      <c r="C57" s="981"/>
      <c r="D57" s="977"/>
      <c r="E57" s="132"/>
      <c r="F57" s="162">
        <f>F24+F30</f>
        <v>6850000</v>
      </c>
      <c r="G57" s="162"/>
      <c r="H57" s="163"/>
      <c r="I57" s="162">
        <f>I55+I56</f>
        <v>6850000</v>
      </c>
      <c r="J57" s="162"/>
      <c r="K57" s="163"/>
      <c r="L57" s="146">
        <f>I57-F57</f>
        <v>0</v>
      </c>
      <c r="M57" s="147"/>
      <c r="N57" s="148"/>
      <c r="O57" s="149">
        <f>I57/$I$57*100</f>
        <v>100</v>
      </c>
      <c r="P57" s="224"/>
      <c r="Q57" s="107"/>
      <c r="R57" s="107"/>
      <c r="S57" s="107"/>
      <c r="T57" s="107"/>
      <c r="U57" s="227"/>
    </row>
    <row r="58" spans="2:21" ht="11.25">
      <c r="B58" s="118"/>
      <c r="C58" s="118"/>
      <c r="D58" s="118"/>
      <c r="E58" s="118"/>
      <c r="F58" s="118"/>
      <c r="G58" s="118"/>
      <c r="H58" s="118"/>
      <c r="I58" s="118"/>
      <c r="J58" s="118"/>
      <c r="K58" s="118"/>
      <c r="L58" s="118"/>
      <c r="M58" s="118"/>
      <c r="N58" s="118"/>
      <c r="O58" s="118"/>
      <c r="P58" s="118"/>
      <c r="Q58" s="118"/>
      <c r="R58" s="118"/>
      <c r="S58" s="118"/>
      <c r="T58" s="118"/>
      <c r="U58" s="118"/>
    </row>
    <row r="59" spans="2:21" ht="11.25">
      <c r="B59" s="118"/>
      <c r="C59" s="118"/>
      <c r="D59" s="118"/>
      <c r="E59" s="118"/>
      <c r="F59" s="118"/>
      <c r="G59" s="118"/>
      <c r="H59" s="118"/>
      <c r="I59" s="118"/>
      <c r="J59" s="118"/>
      <c r="K59" s="118"/>
      <c r="L59" s="118"/>
      <c r="M59" s="118"/>
      <c r="N59" s="118"/>
      <c r="O59" s="118"/>
      <c r="P59" s="118"/>
      <c r="Q59" s="118"/>
      <c r="R59" s="118"/>
      <c r="S59" s="118"/>
      <c r="T59" s="118"/>
      <c r="U59" s="118"/>
    </row>
    <row r="60" spans="2:21" ht="11.25">
      <c r="B60" s="118"/>
      <c r="C60" s="118"/>
      <c r="D60" s="118"/>
      <c r="E60" s="118"/>
      <c r="F60" s="118"/>
      <c r="G60" s="118"/>
      <c r="H60" s="118"/>
      <c r="I60" s="118"/>
      <c r="J60" s="118"/>
      <c r="K60" s="118"/>
      <c r="L60" s="118"/>
      <c r="M60" s="118"/>
      <c r="N60" s="118"/>
      <c r="O60" s="118"/>
      <c r="P60" s="118"/>
      <c r="Q60" s="118"/>
      <c r="R60" s="118"/>
      <c r="S60" s="118"/>
      <c r="T60" s="118"/>
      <c r="U60" s="118"/>
    </row>
    <row r="61" spans="2:21" ht="11.25">
      <c r="B61" s="118"/>
      <c r="C61" s="118"/>
      <c r="D61" s="118"/>
      <c r="E61" s="118"/>
      <c r="F61" s="118"/>
      <c r="G61" s="118"/>
      <c r="H61" s="118"/>
      <c r="I61" s="118"/>
      <c r="J61" s="118"/>
      <c r="K61" s="118"/>
      <c r="L61" s="118"/>
      <c r="M61" s="118"/>
      <c r="N61" s="118"/>
      <c r="O61" s="118"/>
      <c r="P61" s="118"/>
      <c r="Q61" s="118"/>
      <c r="R61" s="118"/>
      <c r="S61" s="118"/>
      <c r="T61" s="118"/>
      <c r="U61" s="118"/>
    </row>
    <row r="62" spans="2:21" ht="11.25">
      <c r="B62" s="118"/>
      <c r="C62" s="118"/>
      <c r="D62" s="118"/>
      <c r="E62" s="118"/>
      <c r="F62" s="118"/>
      <c r="G62" s="118"/>
      <c r="H62" s="118"/>
      <c r="I62" s="118"/>
      <c r="J62" s="118"/>
      <c r="K62" s="118"/>
      <c r="L62" s="118"/>
      <c r="M62" s="118"/>
      <c r="N62" s="118"/>
      <c r="O62" s="118"/>
      <c r="P62" s="118"/>
      <c r="Q62" s="118"/>
      <c r="R62" s="118"/>
      <c r="S62" s="118"/>
      <c r="T62" s="118"/>
      <c r="U62" s="118"/>
    </row>
    <row r="63" spans="2:21" ht="11.25">
      <c r="B63" s="118"/>
      <c r="C63" s="118"/>
      <c r="D63" s="118"/>
      <c r="E63" s="118"/>
      <c r="F63" s="118"/>
      <c r="G63" s="118"/>
      <c r="H63" s="118"/>
      <c r="I63" s="118"/>
      <c r="J63" s="118"/>
      <c r="K63" s="118"/>
      <c r="L63" s="118"/>
      <c r="M63" s="118"/>
      <c r="N63" s="118"/>
      <c r="O63" s="118"/>
      <c r="P63" s="118"/>
      <c r="Q63" s="118"/>
      <c r="R63" s="118"/>
      <c r="S63" s="118"/>
      <c r="T63" s="118"/>
      <c r="U63" s="118"/>
    </row>
    <row r="64" spans="2:21" ht="11.25">
      <c r="B64" s="118"/>
      <c r="C64" s="118"/>
      <c r="D64" s="118"/>
      <c r="E64" s="118"/>
      <c r="F64" s="118"/>
      <c r="G64" s="118"/>
      <c r="H64" s="118"/>
      <c r="I64" s="118"/>
      <c r="J64" s="118"/>
      <c r="K64" s="118"/>
      <c r="L64" s="118"/>
      <c r="M64" s="118"/>
      <c r="N64" s="118"/>
      <c r="O64" s="118"/>
      <c r="P64" s="118"/>
      <c r="Q64" s="118"/>
      <c r="R64" s="118"/>
      <c r="S64" s="118"/>
      <c r="T64" s="118"/>
      <c r="U64" s="118"/>
    </row>
    <row r="65" spans="2:21" ht="11.25">
      <c r="B65" s="118"/>
      <c r="C65" s="118"/>
      <c r="D65" s="118"/>
      <c r="E65" s="118"/>
      <c r="F65" s="118"/>
      <c r="G65" s="118"/>
      <c r="H65" s="118"/>
      <c r="I65" s="118"/>
      <c r="J65" s="118"/>
      <c r="K65" s="118"/>
      <c r="L65" s="118"/>
      <c r="M65" s="118"/>
      <c r="N65" s="118"/>
      <c r="O65" s="118"/>
      <c r="P65" s="118"/>
      <c r="Q65" s="118"/>
      <c r="R65" s="118"/>
      <c r="S65" s="118"/>
      <c r="T65" s="118"/>
      <c r="U65" s="118"/>
    </row>
    <row r="66" spans="2:21" ht="11.25">
      <c r="B66" s="118"/>
      <c r="C66" s="118"/>
      <c r="D66" s="118"/>
      <c r="E66" s="118"/>
      <c r="F66" s="118"/>
      <c r="G66" s="118"/>
      <c r="H66" s="118"/>
      <c r="I66" s="118"/>
      <c r="J66" s="118"/>
      <c r="K66" s="118"/>
      <c r="L66" s="118"/>
      <c r="M66" s="118"/>
      <c r="N66" s="118"/>
      <c r="O66" s="118"/>
      <c r="P66" s="118"/>
      <c r="Q66" s="118"/>
      <c r="R66" s="118"/>
      <c r="S66" s="118"/>
      <c r="T66" s="118"/>
      <c r="U66" s="118"/>
    </row>
    <row r="67" spans="2:21" ht="11.25">
      <c r="B67" s="118"/>
      <c r="C67" s="118"/>
      <c r="D67" s="118"/>
      <c r="E67" s="118"/>
      <c r="F67" s="118"/>
      <c r="G67" s="118"/>
      <c r="H67" s="118"/>
      <c r="I67" s="118"/>
      <c r="J67" s="118"/>
      <c r="K67" s="118"/>
      <c r="L67" s="118"/>
      <c r="M67" s="118"/>
      <c r="N67" s="118"/>
      <c r="O67" s="118"/>
      <c r="P67" s="118"/>
      <c r="Q67" s="118"/>
      <c r="R67" s="118"/>
      <c r="S67" s="118"/>
      <c r="T67" s="118"/>
      <c r="U67" s="118"/>
    </row>
    <row r="68" spans="2:21" ht="11.25">
      <c r="B68" s="118"/>
      <c r="C68" s="118"/>
      <c r="D68" s="118"/>
      <c r="E68" s="118"/>
      <c r="F68" s="118"/>
      <c r="G68" s="118"/>
      <c r="H68" s="118"/>
      <c r="I68" s="118"/>
      <c r="J68" s="118"/>
      <c r="K68" s="118"/>
      <c r="L68" s="118"/>
      <c r="M68" s="118"/>
      <c r="N68" s="118"/>
      <c r="O68" s="118"/>
      <c r="P68" s="118"/>
      <c r="Q68" s="118"/>
      <c r="R68" s="118"/>
      <c r="S68" s="118"/>
      <c r="T68" s="118"/>
      <c r="U68" s="118"/>
    </row>
    <row r="69" spans="2:21" ht="11.25">
      <c r="B69" s="118"/>
      <c r="C69" s="118"/>
      <c r="D69" s="118"/>
      <c r="E69" s="118"/>
      <c r="F69" s="118"/>
      <c r="G69" s="118"/>
      <c r="H69" s="118"/>
      <c r="I69" s="118"/>
      <c r="J69" s="118"/>
      <c r="K69" s="118"/>
      <c r="L69" s="118"/>
      <c r="M69" s="118"/>
      <c r="N69" s="118"/>
      <c r="O69" s="118"/>
      <c r="P69" s="118"/>
      <c r="Q69" s="118"/>
      <c r="R69" s="118"/>
      <c r="S69" s="118"/>
      <c r="T69" s="118"/>
      <c r="U69" s="118"/>
    </row>
    <row r="70" spans="2:21" ht="11.25">
      <c r="B70" s="118"/>
      <c r="C70" s="118"/>
      <c r="D70" s="118"/>
      <c r="E70" s="118"/>
      <c r="F70" s="118"/>
      <c r="G70" s="118"/>
      <c r="H70" s="118"/>
      <c r="I70" s="118"/>
      <c r="J70" s="118"/>
      <c r="K70" s="118"/>
      <c r="L70" s="118"/>
      <c r="M70" s="118"/>
      <c r="N70" s="118"/>
      <c r="O70" s="118"/>
      <c r="P70" s="118"/>
      <c r="Q70" s="118"/>
      <c r="R70" s="118"/>
      <c r="S70" s="118"/>
      <c r="T70" s="118"/>
      <c r="U70" s="118"/>
    </row>
    <row r="71" spans="2:21" ht="11.25">
      <c r="B71" s="118"/>
      <c r="C71" s="118"/>
      <c r="D71" s="118"/>
      <c r="E71" s="118"/>
      <c r="F71" s="118"/>
      <c r="G71" s="118"/>
      <c r="H71" s="118"/>
      <c r="I71" s="118"/>
      <c r="J71" s="118"/>
      <c r="K71" s="118"/>
      <c r="L71" s="118"/>
      <c r="M71" s="118"/>
      <c r="N71" s="118"/>
      <c r="O71" s="118"/>
      <c r="P71" s="118"/>
      <c r="Q71" s="118"/>
      <c r="R71" s="118"/>
      <c r="S71" s="118"/>
      <c r="T71" s="118"/>
      <c r="U71" s="118"/>
    </row>
  </sheetData>
  <sheetProtection/>
  <mergeCells count="40">
    <mergeCell ref="I11:I14"/>
    <mergeCell ref="L11:L14"/>
    <mergeCell ref="O6:P6"/>
    <mergeCell ref="R8:U8"/>
    <mergeCell ref="R6:U6"/>
    <mergeCell ref="R7:U7"/>
    <mergeCell ref="B4:C4"/>
    <mergeCell ref="C12:C14"/>
    <mergeCell ref="D12:D14"/>
    <mergeCell ref="B10:F10"/>
    <mergeCell ref="B5:C8"/>
    <mergeCell ref="D5:D8"/>
    <mergeCell ref="B9:C9"/>
    <mergeCell ref="F11:F14"/>
    <mergeCell ref="B11:B14"/>
    <mergeCell ref="C11:D11"/>
    <mergeCell ref="O4:P4"/>
    <mergeCell ref="R4:U4"/>
    <mergeCell ref="O11:O14"/>
    <mergeCell ref="O5:P5"/>
    <mergeCell ref="O7:P7"/>
    <mergeCell ref="O8:P8"/>
    <mergeCell ref="O9:P9"/>
    <mergeCell ref="P11:U14"/>
    <mergeCell ref="R5:U5"/>
    <mergeCell ref="P50:U50"/>
    <mergeCell ref="B15:B21"/>
    <mergeCell ref="C19:C21"/>
    <mergeCell ref="D19:D21"/>
    <mergeCell ref="B24:B27"/>
    <mergeCell ref="C25:C27"/>
    <mergeCell ref="D25:D27"/>
    <mergeCell ref="C52:C54"/>
    <mergeCell ref="D52:D54"/>
    <mergeCell ref="B55:D57"/>
    <mergeCell ref="B28:B51"/>
    <mergeCell ref="C32:C33"/>
    <mergeCell ref="D34:D35"/>
    <mergeCell ref="C40:C45"/>
    <mergeCell ref="C49:C51"/>
  </mergeCells>
  <printOptions/>
  <pageMargins left="0.5905511811023623" right="0" top="0.7086614173228347" bottom="0.5905511811023623" header="0.5118110236220472" footer="0.5118110236220472"/>
  <pageSetup blackAndWhite="1" horizontalDpi="300" verticalDpi="300" orientation="portrait" paperSize="9" scale="86" r:id="rId1"/>
</worksheet>
</file>

<file path=xl/worksheets/sheet5.xml><?xml version="1.0" encoding="utf-8"?>
<worksheet xmlns="http://schemas.openxmlformats.org/spreadsheetml/2006/main" xmlns:r="http://schemas.openxmlformats.org/officeDocument/2006/relationships">
  <sheetPr>
    <tabColor indexed="14"/>
  </sheetPr>
  <dimension ref="B2:Q32"/>
  <sheetViews>
    <sheetView view="pageBreakPreview" zoomScaleNormal="85" zoomScaleSheetLayoutView="100" zoomScalePageLayoutView="0" workbookViewId="0" topLeftCell="A1">
      <selection activeCell="B5" sqref="B5:Q6"/>
    </sheetView>
  </sheetViews>
  <sheetFormatPr defaultColWidth="9.00390625" defaultRowHeight="13.5"/>
  <cols>
    <col min="1" max="1" width="3.75390625" style="1" customWidth="1"/>
    <col min="2" max="2" width="14.00390625" style="1" customWidth="1"/>
    <col min="3" max="3" width="10.625" style="1" customWidth="1"/>
    <col min="4" max="4" width="11.25390625" style="1" customWidth="1"/>
    <col min="5" max="5" width="10.625" style="1" customWidth="1"/>
    <col min="6" max="6" width="11.25390625" style="1" customWidth="1"/>
    <col min="7" max="7" width="9.00390625" style="1" customWidth="1"/>
    <col min="8" max="8" width="14.50390625" style="1" customWidth="1"/>
    <col min="9" max="10" width="9.00390625" style="1" customWidth="1"/>
    <col min="11" max="11" width="12.00390625" style="1" customWidth="1"/>
    <col min="12" max="12" width="9.75390625" style="1" customWidth="1"/>
    <col min="13" max="13" width="6.50390625" style="1" customWidth="1"/>
    <col min="14" max="14" width="9.625" style="1" customWidth="1"/>
    <col min="15" max="15" width="1.875" style="1" customWidth="1"/>
    <col min="16" max="17" width="11.375" style="1" bestFit="1" customWidth="1"/>
    <col min="18" max="16384" width="9.00390625" style="1" customWidth="1"/>
  </cols>
  <sheetData>
    <row r="2" ht="13.5">
      <c r="B2" s="1" t="s">
        <v>89</v>
      </c>
    </row>
    <row r="3" ht="6" customHeight="1"/>
    <row r="4" ht="14.25">
      <c r="B4" s="28" t="s">
        <v>90</v>
      </c>
    </row>
    <row r="5" spans="2:14" ht="14.25" customHeight="1">
      <c r="B5" s="1034"/>
      <c r="C5" s="1034"/>
      <c r="D5" s="1034"/>
      <c r="E5" s="1034"/>
      <c r="F5" s="1034"/>
      <c r="G5" s="1034"/>
      <c r="H5" s="1034"/>
      <c r="I5" s="1034"/>
      <c r="J5" s="1034"/>
      <c r="K5" s="1034"/>
      <c r="L5" s="1034"/>
      <c r="M5" s="1034"/>
      <c r="N5" s="1034"/>
    </row>
    <row r="6" spans="2:14" ht="9" customHeight="1">
      <c r="B6" s="6"/>
      <c r="C6" s="6"/>
      <c r="D6" s="6"/>
      <c r="E6" s="6"/>
      <c r="F6" s="6"/>
      <c r="G6" s="6"/>
      <c r="H6" s="6"/>
      <c r="I6" s="6"/>
      <c r="J6" s="6"/>
      <c r="K6" s="6"/>
      <c r="L6" s="6"/>
      <c r="M6" s="6"/>
      <c r="N6" s="6"/>
    </row>
    <row r="7" spans="2:10" ht="19.5" customHeight="1">
      <c r="B7" s="3" t="s">
        <v>104</v>
      </c>
      <c r="C7" s="3" t="s">
        <v>105</v>
      </c>
      <c r="D7" s="69" t="s">
        <v>2</v>
      </c>
      <c r="E7" s="69" t="s">
        <v>13</v>
      </c>
      <c r="F7" s="69" t="s">
        <v>106</v>
      </c>
      <c r="G7" s="69" t="s">
        <v>13</v>
      </c>
      <c r="H7" s="90"/>
      <c r="I7" s="1036"/>
      <c r="J7" s="1036"/>
    </row>
    <row r="8" ht="3.75" customHeight="1"/>
    <row r="9" spans="2:14" ht="13.5">
      <c r="B9" s="1035" t="s">
        <v>66</v>
      </c>
      <c r="C9" s="1035" t="s">
        <v>6</v>
      </c>
      <c r="D9" s="1035"/>
      <c r="E9" s="1035" t="s">
        <v>10</v>
      </c>
      <c r="F9" s="1035"/>
      <c r="G9" s="30" t="s">
        <v>67</v>
      </c>
      <c r="H9" s="1035" t="s">
        <v>68</v>
      </c>
      <c r="I9" s="30" t="s">
        <v>69</v>
      </c>
      <c r="J9" s="30" t="s">
        <v>70</v>
      </c>
      <c r="K9" s="1035" t="s">
        <v>71</v>
      </c>
      <c r="L9" s="1035"/>
      <c r="M9" s="1037" t="s">
        <v>11</v>
      </c>
      <c r="N9" s="1038"/>
    </row>
    <row r="10" spans="2:14" ht="13.5">
      <c r="B10" s="1035"/>
      <c r="C10" s="31" t="s">
        <v>72</v>
      </c>
      <c r="D10" s="31" t="s">
        <v>73</v>
      </c>
      <c r="E10" s="31" t="s">
        <v>72</v>
      </c>
      <c r="F10" s="31" t="s">
        <v>73</v>
      </c>
      <c r="G10" s="34" t="s">
        <v>5</v>
      </c>
      <c r="H10" s="1035"/>
      <c r="I10" s="34" t="s">
        <v>5</v>
      </c>
      <c r="J10" s="34" t="s">
        <v>5</v>
      </c>
      <c r="K10" s="1035"/>
      <c r="L10" s="1035"/>
      <c r="M10" s="1037"/>
      <c r="N10" s="1038"/>
    </row>
    <row r="11" spans="2:14" ht="23.25" customHeight="1">
      <c r="B11" s="35"/>
      <c r="C11" s="35"/>
      <c r="D11" s="36">
        <f>D12</f>
        <v>193150000</v>
      </c>
      <c r="E11" s="35"/>
      <c r="F11" s="36">
        <f>F12</f>
        <v>193150000</v>
      </c>
      <c r="G11" s="35"/>
      <c r="H11" s="35"/>
      <c r="I11" s="35"/>
      <c r="J11" s="35"/>
      <c r="K11" s="37"/>
      <c r="L11" s="38"/>
      <c r="M11" s="39"/>
      <c r="N11" s="40"/>
    </row>
    <row r="12" spans="2:14" ht="23.25" customHeight="1">
      <c r="B12" s="41"/>
      <c r="C12" s="41"/>
      <c r="D12" s="43">
        <f>D13+D14+D15+D16+D17+D18+D19+D22+D23</f>
        <v>193150000</v>
      </c>
      <c r="E12" s="41"/>
      <c r="F12" s="43">
        <f>F13+F14+F15+F16+F17+F18+F19+F22+F23</f>
        <v>193150000</v>
      </c>
      <c r="G12" s="46"/>
      <c r="H12" s="46"/>
      <c r="I12" s="41"/>
      <c r="J12" s="41"/>
      <c r="K12" s="39"/>
      <c r="L12" s="38"/>
      <c r="M12" s="39"/>
      <c r="N12" s="38"/>
    </row>
    <row r="13" spans="2:14" ht="23.25" customHeight="1">
      <c r="B13" s="66" t="s">
        <v>109</v>
      </c>
      <c r="C13" s="41" t="s">
        <v>136</v>
      </c>
      <c r="D13" s="43">
        <v>157425000</v>
      </c>
      <c r="E13" s="41" t="s">
        <v>140</v>
      </c>
      <c r="F13" s="43">
        <f>'別紙２'!W12</f>
        <v>162265000</v>
      </c>
      <c r="G13" s="45" t="s">
        <v>103</v>
      </c>
      <c r="H13" s="46"/>
      <c r="I13" s="47"/>
      <c r="J13" s="47"/>
      <c r="K13" s="39"/>
      <c r="L13" s="38"/>
      <c r="M13" s="1039"/>
      <c r="N13" s="1040"/>
    </row>
    <row r="14" spans="2:17" ht="23.25" customHeight="1">
      <c r="B14" s="67" t="s">
        <v>110</v>
      </c>
      <c r="C14" s="44" t="s">
        <v>137</v>
      </c>
      <c r="D14" s="43">
        <v>15689000</v>
      </c>
      <c r="E14" s="44" t="s">
        <v>141</v>
      </c>
      <c r="F14" s="43">
        <f>'別紙２'!W13</f>
        <v>11734000</v>
      </c>
      <c r="G14" s="45" t="s">
        <v>103</v>
      </c>
      <c r="H14" s="46"/>
      <c r="I14" s="47"/>
      <c r="J14" s="47"/>
      <c r="K14" s="39"/>
      <c r="L14" s="38"/>
      <c r="M14" s="1039"/>
      <c r="N14" s="1041"/>
      <c r="Q14" s="5"/>
    </row>
    <row r="15" spans="2:17" ht="23.25" customHeight="1">
      <c r="B15" s="67" t="s">
        <v>111</v>
      </c>
      <c r="C15" s="44" t="s">
        <v>138</v>
      </c>
      <c r="D15" s="43">
        <v>6470000</v>
      </c>
      <c r="E15" s="44" t="s">
        <v>138</v>
      </c>
      <c r="F15" s="43">
        <f>'別紙２'!W14</f>
        <v>9351000</v>
      </c>
      <c r="G15" s="45" t="s">
        <v>103</v>
      </c>
      <c r="H15" s="46"/>
      <c r="I15" s="47"/>
      <c r="J15" s="47"/>
      <c r="K15" s="39"/>
      <c r="L15" s="38"/>
      <c r="M15" s="39"/>
      <c r="N15" s="40"/>
      <c r="Q15" s="5"/>
    </row>
    <row r="16" spans="2:14" ht="23.25" customHeight="1">
      <c r="B16" s="67" t="s">
        <v>102</v>
      </c>
      <c r="C16" s="44" t="s">
        <v>139</v>
      </c>
      <c r="D16" s="43">
        <v>13566000</v>
      </c>
      <c r="E16" s="44" t="s">
        <v>139</v>
      </c>
      <c r="F16" s="43">
        <v>9800000</v>
      </c>
      <c r="G16" s="45">
        <v>40190</v>
      </c>
      <c r="H16" s="46" t="s">
        <v>146</v>
      </c>
      <c r="I16" s="47">
        <v>40298</v>
      </c>
      <c r="J16" s="47">
        <v>40298</v>
      </c>
      <c r="K16" s="39" t="s">
        <v>74</v>
      </c>
      <c r="L16" s="38" t="s">
        <v>85</v>
      </c>
      <c r="M16" s="1039" t="s">
        <v>147</v>
      </c>
      <c r="N16" s="1040"/>
    </row>
    <row r="17" spans="2:14" ht="23.25" customHeight="1">
      <c r="B17" s="67"/>
      <c r="C17" s="44"/>
      <c r="D17" s="43"/>
      <c r="E17" s="44"/>
      <c r="F17" s="43"/>
      <c r="G17" s="45"/>
      <c r="H17" s="46"/>
      <c r="I17" s="41"/>
      <c r="J17" s="41"/>
      <c r="K17" s="39"/>
      <c r="L17" s="38"/>
      <c r="M17" s="39"/>
      <c r="N17" s="38"/>
    </row>
    <row r="18" spans="2:14" ht="23.25" customHeight="1">
      <c r="B18" s="66"/>
      <c r="C18" s="44"/>
      <c r="D18" s="43"/>
      <c r="E18" s="44"/>
      <c r="F18" s="43"/>
      <c r="G18" s="45"/>
      <c r="H18" s="46"/>
      <c r="I18" s="47"/>
      <c r="J18" s="47"/>
      <c r="K18" s="39"/>
      <c r="L18" s="38"/>
      <c r="M18" s="1039"/>
      <c r="N18" s="1040"/>
    </row>
    <row r="19" spans="2:14" ht="23.25" customHeight="1">
      <c r="B19" s="65"/>
      <c r="C19" s="44"/>
      <c r="D19" s="43"/>
      <c r="E19" s="44"/>
      <c r="F19" s="43"/>
      <c r="G19" s="45"/>
      <c r="H19" s="46"/>
      <c r="I19" s="47"/>
      <c r="J19" s="47"/>
      <c r="K19" s="39"/>
      <c r="L19" s="38"/>
      <c r="M19" s="1044"/>
      <c r="N19" s="1040"/>
    </row>
    <row r="20" spans="2:14" ht="23.25" customHeight="1" hidden="1">
      <c r="B20" s="16"/>
      <c r="C20" s="41"/>
      <c r="D20" s="43"/>
      <c r="E20" s="44"/>
      <c r="F20" s="43"/>
      <c r="G20" s="45"/>
      <c r="H20" s="46"/>
      <c r="I20" s="41"/>
      <c r="J20" s="41"/>
      <c r="K20" s="39"/>
      <c r="L20" s="38"/>
      <c r="M20" s="39"/>
      <c r="N20" s="38"/>
    </row>
    <row r="21" spans="2:14" ht="23.25" customHeight="1" hidden="1">
      <c r="B21" s="41"/>
      <c r="C21" s="41"/>
      <c r="D21" s="43"/>
      <c r="E21" s="44"/>
      <c r="F21" s="43"/>
      <c r="G21" s="45"/>
      <c r="H21" s="46"/>
      <c r="I21" s="41"/>
      <c r="J21" s="41"/>
      <c r="K21" s="39"/>
      <c r="L21" s="38"/>
      <c r="M21" s="39"/>
      <c r="N21" s="38"/>
    </row>
    <row r="22" spans="2:14" ht="23.25" customHeight="1">
      <c r="B22" s="65"/>
      <c r="C22" s="44"/>
      <c r="D22" s="43"/>
      <c r="E22" s="44"/>
      <c r="F22" s="42"/>
      <c r="G22" s="74"/>
      <c r="H22" s="75"/>
      <c r="I22" s="76"/>
      <c r="J22" s="76"/>
      <c r="K22" s="77"/>
      <c r="L22" s="78"/>
      <c r="M22" s="1042"/>
      <c r="N22" s="1043"/>
    </row>
    <row r="23" spans="2:14" ht="23.25" customHeight="1">
      <c r="B23" s="68"/>
      <c r="C23" s="41"/>
      <c r="D23" s="43"/>
      <c r="E23" s="44"/>
      <c r="F23" s="43"/>
      <c r="G23" s="45"/>
      <c r="H23" s="46"/>
      <c r="I23" s="41"/>
      <c r="J23" s="41"/>
      <c r="K23" s="39"/>
      <c r="L23" s="38"/>
      <c r="M23" s="1037"/>
      <c r="N23" s="1038"/>
    </row>
    <row r="24" spans="2:14" ht="23.25" customHeight="1">
      <c r="B24" s="68"/>
      <c r="C24" s="41"/>
      <c r="D24" s="43"/>
      <c r="E24" s="44"/>
      <c r="F24" s="43"/>
      <c r="G24" s="45"/>
      <c r="H24" s="46"/>
      <c r="I24" s="41"/>
      <c r="J24" s="41"/>
      <c r="K24" s="39"/>
      <c r="L24" s="38"/>
      <c r="M24" s="32"/>
      <c r="N24" s="33"/>
    </row>
    <row r="25" spans="2:14" ht="46.5" customHeight="1">
      <c r="B25" s="2"/>
      <c r="C25" s="2"/>
      <c r="D25" s="2"/>
      <c r="E25" s="41" t="s">
        <v>84</v>
      </c>
      <c r="F25" s="73">
        <f>F13+F14+F15</f>
        <v>183350000</v>
      </c>
      <c r="G25" s="45">
        <v>40232</v>
      </c>
      <c r="H25" s="46" t="s">
        <v>142</v>
      </c>
      <c r="I25" s="47">
        <v>40476</v>
      </c>
      <c r="J25" s="47">
        <v>40478</v>
      </c>
      <c r="K25" s="39" t="s">
        <v>143</v>
      </c>
      <c r="L25" s="38" t="s">
        <v>144</v>
      </c>
      <c r="M25" s="1039" t="s">
        <v>145</v>
      </c>
      <c r="N25" s="1040"/>
    </row>
    <row r="26" spans="2:14" ht="23.25" customHeight="1">
      <c r="B26" s="41"/>
      <c r="C26" s="41"/>
      <c r="D26" s="43"/>
      <c r="E26" s="41"/>
      <c r="F26" s="43"/>
      <c r="G26" s="45"/>
      <c r="H26" s="46"/>
      <c r="I26" s="47"/>
      <c r="J26" s="47"/>
      <c r="K26" s="39"/>
      <c r="L26" s="38"/>
      <c r="M26" s="1039"/>
      <c r="N26" s="1041"/>
    </row>
    <row r="27" spans="2:14" ht="23.25" customHeight="1">
      <c r="B27" s="41"/>
      <c r="C27" s="41"/>
      <c r="D27" s="43"/>
      <c r="E27" s="41"/>
      <c r="F27" s="73"/>
      <c r="G27" s="45"/>
      <c r="H27" s="46"/>
      <c r="I27" s="47"/>
      <c r="J27" s="47"/>
      <c r="K27" s="39"/>
      <c r="L27" s="38"/>
      <c r="M27" s="39"/>
      <c r="N27" s="38"/>
    </row>
    <row r="28" spans="2:14" ht="23.25" customHeight="1">
      <c r="B28" s="41"/>
      <c r="C28" s="41"/>
      <c r="D28" s="43"/>
      <c r="E28" s="72"/>
      <c r="F28" s="73"/>
      <c r="G28" s="74"/>
      <c r="H28" s="75"/>
      <c r="I28" s="76"/>
      <c r="J28" s="76"/>
      <c r="K28" s="77"/>
      <c r="L28" s="78"/>
      <c r="M28" s="1042"/>
      <c r="N28" s="1043"/>
    </row>
    <row r="29" spans="2:14" ht="23.25" customHeight="1">
      <c r="B29" s="41"/>
      <c r="C29" s="41"/>
      <c r="D29" s="43"/>
      <c r="E29" s="41"/>
      <c r="F29" s="43"/>
      <c r="G29" s="45"/>
      <c r="H29" s="46"/>
      <c r="I29" s="41"/>
      <c r="J29" s="41"/>
      <c r="K29" s="39"/>
      <c r="L29" s="38"/>
      <c r="M29" s="39"/>
      <c r="N29" s="38"/>
    </row>
    <row r="30" spans="2:14" ht="23.25" customHeight="1">
      <c r="B30" s="41"/>
      <c r="C30" s="41"/>
      <c r="D30" s="43"/>
      <c r="E30" s="41"/>
      <c r="F30" s="43"/>
      <c r="G30" s="45"/>
      <c r="H30" s="46"/>
      <c r="I30" s="41"/>
      <c r="J30" s="41"/>
      <c r="K30" s="39"/>
      <c r="L30" s="38"/>
      <c r="M30" s="39"/>
      <c r="N30" s="38"/>
    </row>
    <row r="31" spans="2:14" ht="23.25" customHeight="1">
      <c r="B31" s="41"/>
      <c r="C31" s="41"/>
      <c r="D31" s="43"/>
      <c r="E31" s="41"/>
      <c r="F31" s="43"/>
      <c r="G31" s="45"/>
      <c r="H31" s="46"/>
      <c r="I31" s="41"/>
      <c r="J31" s="41"/>
      <c r="K31" s="39"/>
      <c r="L31" s="38"/>
      <c r="M31" s="39"/>
      <c r="N31" s="38"/>
    </row>
    <row r="32" spans="2:14" ht="23.25" customHeight="1">
      <c r="B32" s="41"/>
      <c r="C32" s="41"/>
      <c r="D32" s="43"/>
      <c r="E32" s="41"/>
      <c r="F32" s="43"/>
      <c r="G32" s="45"/>
      <c r="H32" s="46"/>
      <c r="I32" s="41"/>
      <c r="J32" s="41"/>
      <c r="K32" s="39"/>
      <c r="L32" s="38"/>
      <c r="M32" s="39"/>
      <c r="N32" s="38"/>
    </row>
  </sheetData>
  <sheetProtection/>
  <mergeCells count="18">
    <mergeCell ref="M13:N13"/>
    <mergeCell ref="M26:N26"/>
    <mergeCell ref="M16:N16"/>
    <mergeCell ref="M18:N18"/>
    <mergeCell ref="M28:N28"/>
    <mergeCell ref="M19:N19"/>
    <mergeCell ref="M22:N22"/>
    <mergeCell ref="M25:N25"/>
    <mergeCell ref="M23:N23"/>
    <mergeCell ref="M14:N14"/>
    <mergeCell ref="B5:N5"/>
    <mergeCell ref="H9:H10"/>
    <mergeCell ref="K9:L10"/>
    <mergeCell ref="B9:B10"/>
    <mergeCell ref="C9:D9"/>
    <mergeCell ref="E9:F9"/>
    <mergeCell ref="I7:J7"/>
    <mergeCell ref="M9:N10"/>
  </mergeCells>
  <printOptions/>
  <pageMargins left="0.2" right="0.1968503937007874" top="0" bottom="0.1968503937007874" header="0.25" footer="0.27"/>
  <pageSetup blackAndWhite="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B1:I20"/>
  <sheetViews>
    <sheetView zoomScalePageLayoutView="0" workbookViewId="0" topLeftCell="A1">
      <selection activeCell="B5" sqref="B5:Q6"/>
    </sheetView>
  </sheetViews>
  <sheetFormatPr defaultColWidth="9.00390625" defaultRowHeight="13.5"/>
  <cols>
    <col min="1" max="1" width="2.125" style="1" customWidth="1"/>
    <col min="2" max="2" width="16.375" style="1" customWidth="1"/>
    <col min="3" max="3" width="25.625" style="1" customWidth="1"/>
    <col min="4" max="4" width="14.50390625" style="1" customWidth="1"/>
    <col min="5" max="5" width="14.375" style="1" customWidth="1"/>
    <col min="6" max="6" width="16.00390625" style="1" customWidth="1"/>
    <col min="7" max="7" width="19.625" style="1" customWidth="1"/>
    <col min="8" max="8" width="9.00390625" style="6" customWidth="1"/>
    <col min="9" max="9" width="25.00390625" style="1" customWidth="1"/>
    <col min="10" max="10" width="1.4921875" style="1" customWidth="1"/>
    <col min="11" max="16384" width="9.00390625" style="1" customWidth="1"/>
  </cols>
  <sheetData>
    <row r="1" ht="19.5" customHeight="1">
      <c r="B1" s="1" t="s">
        <v>148</v>
      </c>
    </row>
    <row r="2" ht="19.5" customHeight="1">
      <c r="B2" s="1" t="s">
        <v>149</v>
      </c>
    </row>
    <row r="3" spans="2:9" ht="30" customHeight="1">
      <c r="B3" s="1045" t="s">
        <v>87</v>
      </c>
      <c r="C3" s="1045"/>
      <c r="D3" s="1045"/>
      <c r="E3" s="1045"/>
      <c r="F3" s="1045"/>
      <c r="G3" s="1045"/>
      <c r="H3" s="1045"/>
      <c r="I3" s="1045"/>
    </row>
    <row r="4" spans="2:9" ht="31.5" customHeight="1">
      <c r="B4" s="3" t="s">
        <v>150</v>
      </c>
      <c r="C4" s="3" t="s">
        <v>151</v>
      </c>
      <c r="D4" s="3" t="s">
        <v>72</v>
      </c>
      <c r="E4" s="3" t="s">
        <v>152</v>
      </c>
      <c r="F4" s="3" t="s">
        <v>153</v>
      </c>
      <c r="G4" s="3" t="s">
        <v>154</v>
      </c>
      <c r="H4" s="3" t="s">
        <v>155</v>
      </c>
      <c r="I4" s="3" t="s">
        <v>11</v>
      </c>
    </row>
    <row r="5" spans="2:9" ht="24.75" customHeight="1">
      <c r="B5" s="54"/>
      <c r="C5" s="54"/>
      <c r="D5" s="54"/>
      <c r="E5" s="232" t="s">
        <v>14</v>
      </c>
      <c r="F5" s="232" t="s">
        <v>14</v>
      </c>
      <c r="G5" s="57"/>
      <c r="H5" s="233"/>
      <c r="I5" s="91"/>
    </row>
    <row r="6" spans="2:9" ht="31.5" customHeight="1">
      <c r="B6" s="234" t="s">
        <v>159</v>
      </c>
      <c r="C6" s="234" t="s">
        <v>157</v>
      </c>
      <c r="D6" s="259">
        <v>473</v>
      </c>
      <c r="E6" s="235">
        <v>343054</v>
      </c>
      <c r="F6" s="235">
        <f>ROUNDDOWN(D6*E6,0)</f>
        <v>162264542</v>
      </c>
      <c r="G6" s="236">
        <v>40478</v>
      </c>
      <c r="H6" s="234" t="s">
        <v>156</v>
      </c>
      <c r="I6" s="237" t="s">
        <v>163</v>
      </c>
    </row>
    <row r="7" spans="2:9" ht="31.5" customHeight="1">
      <c r="B7" s="239" t="s">
        <v>160</v>
      </c>
      <c r="C7" s="239" t="s">
        <v>158</v>
      </c>
      <c r="D7" s="260">
        <v>231</v>
      </c>
      <c r="E7" s="240">
        <f>'別紙４'!F14/'別紙５'!D7</f>
        <v>50796.5367965368</v>
      </c>
      <c r="F7" s="240">
        <f>D7*E7</f>
        <v>11734000</v>
      </c>
      <c r="G7" s="241">
        <f>G6</f>
        <v>40478</v>
      </c>
      <c r="H7" s="234" t="s">
        <v>162</v>
      </c>
      <c r="I7" s="244" t="s">
        <v>165</v>
      </c>
    </row>
    <row r="8" spans="2:9" ht="31.5" customHeight="1">
      <c r="B8" s="239" t="s">
        <v>161</v>
      </c>
      <c r="C8" s="239" t="s">
        <v>157</v>
      </c>
      <c r="D8" s="259">
        <v>43</v>
      </c>
      <c r="E8" s="235">
        <f>'別紙４'!F15/D8</f>
        <v>217465.11627906977</v>
      </c>
      <c r="F8" s="235">
        <f>ROUNDDOWN(D8*E8,0)</f>
        <v>9351000</v>
      </c>
      <c r="G8" s="241">
        <f>G7</f>
        <v>40478</v>
      </c>
      <c r="H8" s="234" t="s">
        <v>156</v>
      </c>
      <c r="I8" s="242" t="s">
        <v>164</v>
      </c>
    </row>
    <row r="9" spans="2:9" ht="31.5" customHeight="1">
      <c r="B9" s="258"/>
      <c r="C9" s="238"/>
      <c r="D9" s="243"/>
      <c r="E9" s="240"/>
      <c r="F9" s="240"/>
      <c r="G9" s="241"/>
      <c r="H9" s="239"/>
      <c r="I9" s="242"/>
    </row>
    <row r="10" spans="2:9" ht="31.5" customHeight="1">
      <c r="B10" s="238"/>
      <c r="C10" s="238"/>
      <c r="D10" s="239"/>
      <c r="E10" s="240"/>
      <c r="F10" s="240"/>
      <c r="G10" s="241"/>
      <c r="H10" s="239"/>
      <c r="I10" s="244"/>
    </row>
    <row r="11" spans="2:9" ht="31.5" customHeight="1">
      <c r="B11" s="258"/>
      <c r="C11" s="238"/>
      <c r="D11" s="243"/>
      <c r="E11" s="240"/>
      <c r="F11" s="240"/>
      <c r="G11" s="241"/>
      <c r="H11" s="239"/>
      <c r="I11" s="242"/>
    </row>
    <row r="12" spans="2:9" ht="31.5" customHeight="1">
      <c r="B12" s="238"/>
      <c r="C12" s="245"/>
      <c r="D12" s="243"/>
      <c r="E12" s="240"/>
      <c r="F12" s="246"/>
      <c r="G12" s="247"/>
      <c r="H12" s="248"/>
      <c r="I12" s="242"/>
    </row>
    <row r="13" spans="2:9" ht="31.5" customHeight="1">
      <c r="B13" s="238"/>
      <c r="C13" s="238"/>
      <c r="D13" s="243"/>
      <c r="E13" s="240"/>
      <c r="F13" s="246"/>
      <c r="G13" s="247"/>
      <c r="H13" s="248"/>
      <c r="I13" s="242"/>
    </row>
    <row r="14" spans="2:9" ht="31.5" customHeight="1">
      <c r="B14" s="238"/>
      <c r="C14" s="238"/>
      <c r="D14" s="243"/>
      <c r="E14" s="240"/>
      <c r="F14" s="246"/>
      <c r="G14" s="247"/>
      <c r="H14" s="248"/>
      <c r="I14" s="242"/>
    </row>
    <row r="15" spans="2:9" ht="31.5" customHeight="1">
      <c r="B15" s="238"/>
      <c r="C15" s="238"/>
      <c r="D15" s="243"/>
      <c r="E15" s="240"/>
      <c r="F15" s="246"/>
      <c r="G15" s="247"/>
      <c r="H15" s="248"/>
      <c r="I15" s="242"/>
    </row>
    <row r="16" spans="2:9" ht="31.5" customHeight="1">
      <c r="B16" s="238"/>
      <c r="C16" s="238"/>
      <c r="D16" s="239"/>
      <c r="E16" s="240"/>
      <c r="F16" s="246"/>
      <c r="G16" s="247"/>
      <c r="H16" s="248"/>
      <c r="I16" s="242"/>
    </row>
    <row r="17" spans="2:9" ht="31.5" customHeight="1">
      <c r="B17" s="249"/>
      <c r="C17" s="4"/>
      <c r="D17" s="250"/>
      <c r="E17" s="251"/>
      <c r="F17" s="252"/>
      <c r="G17" s="253"/>
      <c r="H17" s="254"/>
      <c r="I17" s="255"/>
    </row>
    <row r="18" spans="2:9" ht="31.5" customHeight="1">
      <c r="B18" s="53"/>
      <c r="C18" s="4"/>
      <c r="D18" s="4"/>
      <c r="E18" s="251"/>
      <c r="F18" s="252"/>
      <c r="G18" s="253"/>
      <c r="H18" s="254"/>
      <c r="I18" s="255"/>
    </row>
    <row r="19" spans="2:9" ht="31.5" customHeight="1">
      <c r="B19" s="249"/>
      <c r="C19" s="4"/>
      <c r="D19" s="250"/>
      <c r="E19" s="251"/>
      <c r="F19" s="251"/>
      <c r="G19" s="256"/>
      <c r="H19" s="257"/>
      <c r="I19" s="255"/>
    </row>
    <row r="20" ht="13.5">
      <c r="F20" s="5"/>
    </row>
  </sheetData>
  <sheetProtection/>
  <mergeCells count="1">
    <mergeCell ref="B3:I3"/>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FF00"/>
  </sheetPr>
  <dimension ref="B4:I38"/>
  <sheetViews>
    <sheetView zoomScalePageLayoutView="0" workbookViewId="0" topLeftCell="A13">
      <selection activeCell="L33" sqref="L33"/>
    </sheetView>
  </sheetViews>
  <sheetFormatPr defaultColWidth="9.00390625" defaultRowHeight="13.5"/>
  <cols>
    <col min="1" max="1" width="0.875" style="895" customWidth="1"/>
    <col min="2" max="2" width="2.625" style="895" customWidth="1"/>
    <col min="3" max="3" width="15.625" style="895" customWidth="1"/>
    <col min="4" max="8" width="10.125" style="895" customWidth="1"/>
    <col min="9" max="9" width="8.625" style="895" customWidth="1"/>
    <col min="10" max="16384" width="9.00390625" style="895" customWidth="1"/>
  </cols>
  <sheetData>
    <row r="4" ht="13.5">
      <c r="B4" s="895" t="s">
        <v>280</v>
      </c>
    </row>
    <row r="5" spans="2:9" ht="13.5">
      <c r="B5" s="1046" t="s">
        <v>276</v>
      </c>
      <c r="C5" s="1046"/>
      <c r="D5" s="1046"/>
      <c r="E5" s="1046"/>
      <c r="F5" s="1046"/>
      <c r="G5" s="1046"/>
      <c r="H5" s="1046"/>
      <c r="I5" s="1046"/>
    </row>
    <row r="6" spans="2:9" ht="13.5">
      <c r="B6" s="1047"/>
      <c r="C6" s="1047"/>
      <c r="D6" s="1047"/>
      <c r="E6" s="1047"/>
      <c r="F6" s="1047"/>
      <c r="G6" s="1047"/>
      <c r="H6" s="1047"/>
      <c r="I6" s="1047"/>
    </row>
    <row r="7" spans="2:9" ht="19.5" customHeight="1">
      <c r="B7" s="1048" t="s">
        <v>195</v>
      </c>
      <c r="C7" s="1049"/>
      <c r="D7" s="896" t="s">
        <v>7</v>
      </c>
      <c r="E7" s="896" t="s">
        <v>196</v>
      </c>
      <c r="F7" s="896" t="s">
        <v>341</v>
      </c>
      <c r="G7" s="896" t="s">
        <v>342</v>
      </c>
      <c r="H7" s="897" t="s">
        <v>197</v>
      </c>
      <c r="I7" s="898" t="s">
        <v>194</v>
      </c>
    </row>
    <row r="8" spans="2:9" ht="19.5" customHeight="1">
      <c r="B8" s="899"/>
      <c r="C8" s="900"/>
      <c r="D8" s="901" t="s">
        <v>14</v>
      </c>
      <c r="E8" s="901" t="s">
        <v>14</v>
      </c>
      <c r="F8" s="901" t="s">
        <v>14</v>
      </c>
      <c r="G8" s="901" t="s">
        <v>14</v>
      </c>
      <c r="H8" s="901" t="s">
        <v>14</v>
      </c>
      <c r="I8" s="900"/>
    </row>
    <row r="9" spans="2:9" ht="19.5" customHeight="1">
      <c r="B9" s="902"/>
      <c r="C9" s="903"/>
      <c r="D9" s="904" t="s">
        <v>479</v>
      </c>
      <c r="E9" s="904" t="s">
        <v>479</v>
      </c>
      <c r="F9" s="904" t="s">
        <v>479</v>
      </c>
      <c r="G9" s="904" t="s">
        <v>479</v>
      </c>
      <c r="H9" s="904" t="s">
        <v>479</v>
      </c>
      <c r="I9" s="903"/>
    </row>
    <row r="10" spans="2:9" ht="19.5" customHeight="1">
      <c r="B10" s="1050" t="s">
        <v>344</v>
      </c>
      <c r="C10" s="1051"/>
      <c r="D10" s="904"/>
      <c r="E10" s="904"/>
      <c r="F10" s="904"/>
      <c r="G10" s="904"/>
      <c r="H10" s="904"/>
      <c r="I10" s="903"/>
    </row>
    <row r="11" spans="2:9" ht="19.5" customHeight="1">
      <c r="B11" s="905"/>
      <c r="C11" s="903"/>
      <c r="D11" s="906"/>
      <c r="E11" s="906"/>
      <c r="F11" s="906"/>
      <c r="G11" s="906"/>
      <c r="H11" s="906"/>
      <c r="I11" s="907"/>
    </row>
    <row r="12" spans="2:9" ht="19.5" customHeight="1">
      <c r="B12" s="899"/>
      <c r="C12" s="900"/>
      <c r="D12" s="904" t="s">
        <v>479</v>
      </c>
      <c r="E12" s="904" t="s">
        <v>479</v>
      </c>
      <c r="F12" s="904" t="s">
        <v>479</v>
      </c>
      <c r="G12" s="904" t="s">
        <v>479</v>
      </c>
      <c r="H12" s="904" t="s">
        <v>479</v>
      </c>
      <c r="I12" s="900"/>
    </row>
    <row r="13" spans="2:9" ht="19.5" customHeight="1">
      <c r="B13" s="902"/>
      <c r="C13" s="903" t="s">
        <v>365</v>
      </c>
      <c r="D13" s="904"/>
      <c r="E13" s="904"/>
      <c r="F13" s="904"/>
      <c r="G13" s="904"/>
      <c r="H13" s="904"/>
      <c r="I13" s="903"/>
    </row>
    <row r="14" spans="2:9" ht="19.5" customHeight="1">
      <c r="B14" s="908"/>
      <c r="C14" s="909"/>
      <c r="D14" s="906"/>
      <c r="E14" s="906"/>
      <c r="F14" s="904"/>
      <c r="G14" s="904"/>
      <c r="H14" s="906"/>
      <c r="I14" s="907"/>
    </row>
    <row r="15" spans="2:9" ht="19.5" customHeight="1">
      <c r="B15" s="899"/>
      <c r="C15" s="900"/>
      <c r="D15" s="910"/>
      <c r="E15" s="910"/>
      <c r="F15" s="910"/>
      <c r="G15" s="910"/>
      <c r="H15" s="911"/>
      <c r="I15" s="900"/>
    </row>
    <row r="16" spans="2:9" ht="19.5" customHeight="1">
      <c r="B16" s="908"/>
      <c r="C16" s="912"/>
      <c r="D16" s="913"/>
      <c r="E16" s="913"/>
      <c r="F16" s="913"/>
      <c r="G16" s="913"/>
      <c r="H16" s="914"/>
      <c r="I16" s="907"/>
    </row>
    <row r="17" spans="2:9" ht="19.5" customHeight="1">
      <c r="B17" s="915"/>
      <c r="C17" s="916"/>
      <c r="D17" s="917"/>
      <c r="E17" s="917"/>
      <c r="F17" s="917"/>
      <c r="G17" s="917"/>
      <c r="H17" s="916"/>
      <c r="I17" s="916"/>
    </row>
    <row r="18" spans="2:9" ht="19.5" customHeight="1">
      <c r="B18" s="918"/>
      <c r="C18" s="919" t="s">
        <v>354</v>
      </c>
      <c r="D18" s="920"/>
      <c r="E18" s="920"/>
      <c r="F18" s="920"/>
      <c r="G18" s="920"/>
      <c r="H18" s="920"/>
      <c r="I18" s="921"/>
    </row>
    <row r="19" spans="2:9" ht="19.5" customHeight="1">
      <c r="B19" s="918"/>
      <c r="C19" s="1052" t="s">
        <v>366</v>
      </c>
      <c r="D19" s="1052"/>
      <c r="E19" s="1052"/>
      <c r="F19" s="1052"/>
      <c r="G19" s="1052"/>
      <c r="H19" s="921"/>
      <c r="I19" s="921"/>
    </row>
    <row r="20" spans="2:9" ht="19.5" customHeight="1">
      <c r="B20" s="918"/>
      <c r="C20" s="922"/>
      <c r="D20" s="922"/>
      <c r="E20" s="922"/>
      <c r="F20" s="922"/>
      <c r="G20" s="922"/>
      <c r="H20" s="921"/>
      <c r="I20" s="921"/>
    </row>
    <row r="21" spans="2:9" ht="19.5" customHeight="1">
      <c r="B21" s="918" t="s">
        <v>284</v>
      </c>
      <c r="C21" s="923"/>
      <c r="D21" s="924"/>
      <c r="E21" s="924"/>
      <c r="F21" s="920"/>
      <c r="G21" s="924"/>
      <c r="H21" s="920"/>
      <c r="I21" s="921"/>
    </row>
    <row r="22" spans="2:9" ht="19.5" customHeight="1">
      <c r="B22" s="1046" t="s">
        <v>340</v>
      </c>
      <c r="C22" s="1046"/>
      <c r="D22" s="1046"/>
      <c r="E22" s="1046"/>
      <c r="F22" s="1046"/>
      <c r="G22" s="1046"/>
      <c r="H22" s="1046"/>
      <c r="I22" s="1046"/>
    </row>
    <row r="23" spans="2:9" ht="13.5" customHeight="1">
      <c r="B23" s="1047"/>
      <c r="C23" s="1047"/>
      <c r="D23" s="1047"/>
      <c r="E23" s="1047"/>
      <c r="F23" s="1047"/>
      <c r="G23" s="1047"/>
      <c r="H23" s="1047"/>
      <c r="I23" s="1047"/>
    </row>
    <row r="24" spans="2:9" ht="13.5">
      <c r="B24" s="1053" t="s">
        <v>201</v>
      </c>
      <c r="C24" s="1054"/>
      <c r="D24" s="925" t="s">
        <v>198</v>
      </c>
      <c r="E24" s="925" t="s">
        <v>198</v>
      </c>
      <c r="F24" s="1059" t="s">
        <v>202</v>
      </c>
      <c r="G24" s="1059" t="s">
        <v>203</v>
      </c>
      <c r="H24" s="925" t="s">
        <v>205</v>
      </c>
      <c r="I24" s="1061" t="s">
        <v>194</v>
      </c>
    </row>
    <row r="25" spans="2:9" ht="13.5">
      <c r="B25" s="1055"/>
      <c r="C25" s="1056"/>
      <c r="D25" s="1062" t="s">
        <v>199</v>
      </c>
      <c r="E25" s="1062" t="s">
        <v>202</v>
      </c>
      <c r="F25" s="1060"/>
      <c r="G25" s="1060"/>
      <c r="H25" s="1062" t="s">
        <v>207</v>
      </c>
      <c r="I25" s="1062"/>
    </row>
    <row r="26" spans="2:9" ht="13.5">
      <c r="B26" s="1055"/>
      <c r="C26" s="1056"/>
      <c r="D26" s="1062"/>
      <c r="E26" s="1062"/>
      <c r="F26" s="1064" t="s">
        <v>196</v>
      </c>
      <c r="G26" s="1064" t="s">
        <v>204</v>
      </c>
      <c r="H26" s="1062"/>
      <c r="I26" s="1062"/>
    </row>
    <row r="27" spans="2:9" ht="13.5">
      <c r="B27" s="1057"/>
      <c r="C27" s="1058"/>
      <c r="D27" s="926" t="s">
        <v>200</v>
      </c>
      <c r="E27" s="926" t="s">
        <v>7</v>
      </c>
      <c r="F27" s="1065"/>
      <c r="G27" s="1065"/>
      <c r="H27" s="926" t="s">
        <v>206</v>
      </c>
      <c r="I27" s="1063"/>
    </row>
    <row r="28" spans="2:9" ht="13.5">
      <c r="B28" s="927"/>
      <c r="C28" s="928"/>
      <c r="D28" s="929" t="s">
        <v>14</v>
      </c>
      <c r="E28" s="929" t="s">
        <v>14</v>
      </c>
      <c r="F28" s="929" t="s">
        <v>14</v>
      </c>
      <c r="G28" s="929" t="s">
        <v>14</v>
      </c>
      <c r="H28" s="929" t="s">
        <v>14</v>
      </c>
      <c r="I28" s="930"/>
    </row>
    <row r="29" spans="2:9" ht="13.5">
      <c r="B29" s="1066" t="s">
        <v>344</v>
      </c>
      <c r="C29" s="1067"/>
      <c r="D29" s="931"/>
      <c r="E29" s="931"/>
      <c r="F29" s="931"/>
      <c r="G29" s="931"/>
      <c r="H29" s="931"/>
      <c r="I29" s="932"/>
    </row>
    <row r="30" spans="2:9" ht="13.5">
      <c r="B30" s="899"/>
      <c r="C30" s="933"/>
      <c r="D30" s="929"/>
      <c r="E30" s="929"/>
      <c r="F30" s="929"/>
      <c r="G30" s="929"/>
      <c r="H30" s="929"/>
      <c r="I30" s="930"/>
    </row>
    <row r="31" spans="2:9" ht="13.5">
      <c r="B31" s="908"/>
      <c r="C31" s="934" t="s">
        <v>365</v>
      </c>
      <c r="D31" s="935"/>
      <c r="E31" s="935"/>
      <c r="F31" s="935"/>
      <c r="G31" s="935"/>
      <c r="H31" s="935"/>
      <c r="I31" s="932"/>
    </row>
    <row r="32" spans="2:9" ht="13.5">
      <c r="B32" s="899"/>
      <c r="C32" s="933"/>
      <c r="D32" s="929"/>
      <c r="E32" s="929"/>
      <c r="F32" s="929"/>
      <c r="G32" s="929"/>
      <c r="H32" s="929"/>
      <c r="I32" s="930"/>
    </row>
    <row r="33" spans="2:9" ht="13.5">
      <c r="B33" s="908"/>
      <c r="C33" s="934"/>
      <c r="D33" s="936"/>
      <c r="E33" s="936"/>
      <c r="F33" s="936"/>
      <c r="G33" s="936"/>
      <c r="H33" s="936"/>
      <c r="I33" s="932"/>
    </row>
    <row r="34" spans="2:9" ht="13.5">
      <c r="B34" s="915"/>
      <c r="C34" s="937" t="s">
        <v>367</v>
      </c>
      <c r="D34" s="938"/>
      <c r="E34" s="938"/>
      <c r="F34" s="938"/>
      <c r="G34" s="938"/>
      <c r="H34" s="938"/>
      <c r="I34" s="939"/>
    </row>
    <row r="35" spans="2:9" ht="13.5">
      <c r="B35" s="918"/>
      <c r="C35" s="940" t="s">
        <v>368</v>
      </c>
      <c r="D35" s="941"/>
      <c r="E35" s="941"/>
      <c r="F35" s="941"/>
      <c r="G35" s="941"/>
      <c r="H35" s="941"/>
      <c r="I35" s="942"/>
    </row>
    <row r="36" spans="2:9" ht="13.5">
      <c r="B36" s="918"/>
      <c r="C36" s="922" t="s">
        <v>369</v>
      </c>
      <c r="D36" s="943"/>
      <c r="E36" s="943"/>
      <c r="F36" s="943"/>
      <c r="G36" s="943"/>
      <c r="H36" s="943"/>
      <c r="I36" s="944"/>
    </row>
    <row r="37" spans="2:9" ht="13.5">
      <c r="B37" s="918"/>
      <c r="C37" s="940" t="s">
        <v>370</v>
      </c>
      <c r="D37" s="945"/>
      <c r="E37" s="945"/>
      <c r="F37" s="945"/>
      <c r="G37" s="945"/>
      <c r="H37" s="945"/>
      <c r="I37" s="942"/>
    </row>
    <row r="38" spans="2:9" ht="13.5">
      <c r="B38" s="918"/>
      <c r="C38" s="922" t="s">
        <v>371</v>
      </c>
      <c r="D38" s="943"/>
      <c r="E38" s="943"/>
      <c r="F38" s="943"/>
      <c r="G38" s="943"/>
      <c r="H38" s="943"/>
      <c r="I38" s="944"/>
    </row>
  </sheetData>
  <sheetProtection/>
  <mergeCells count="15">
    <mergeCell ref="E25:E26"/>
    <mergeCell ref="H25:H26"/>
    <mergeCell ref="F26:F27"/>
    <mergeCell ref="G26:G27"/>
    <mergeCell ref="B29:C29"/>
    <mergeCell ref="B5:I6"/>
    <mergeCell ref="B7:C7"/>
    <mergeCell ref="B10:C10"/>
    <mergeCell ref="C19:G19"/>
    <mergeCell ref="B22:I23"/>
    <mergeCell ref="B24:C27"/>
    <mergeCell ref="F24:F25"/>
    <mergeCell ref="G24:G25"/>
    <mergeCell ref="I24:I27"/>
    <mergeCell ref="D25:D26"/>
  </mergeCells>
  <printOptions horizontalCentered="1"/>
  <pageMargins left="0.5905511811023623" right="0.1968503937007874" top="0.5905511811023623"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B2:S26"/>
  <sheetViews>
    <sheetView zoomScalePageLayoutView="0" workbookViewId="0" topLeftCell="A4">
      <selection activeCell="I12" sqref="I12"/>
    </sheetView>
  </sheetViews>
  <sheetFormatPr defaultColWidth="9.00390625" defaultRowHeight="13.5"/>
  <cols>
    <col min="1" max="1" width="0.875" style="1" customWidth="1"/>
    <col min="2" max="2" width="2.625" style="1" customWidth="1"/>
    <col min="3" max="3" width="15.625" style="1" customWidth="1"/>
    <col min="4" max="4" width="1.875" style="1" customWidth="1"/>
    <col min="5" max="5" width="10.125" style="1" customWidth="1"/>
    <col min="6" max="7" width="1.875" style="1" customWidth="1"/>
    <col min="8" max="8" width="10.125" style="1" customWidth="1"/>
    <col min="9" max="10" width="1.875" style="1" customWidth="1"/>
    <col min="11" max="11" width="10.125" style="1" customWidth="1"/>
    <col min="12" max="13" width="1.875" style="1" customWidth="1"/>
    <col min="14" max="14" width="10.125" style="1" customWidth="1"/>
    <col min="15" max="16" width="1.875" style="1" customWidth="1"/>
    <col min="17" max="17" width="10.125" style="1" customWidth="1"/>
    <col min="18" max="18" width="1.875" style="1" customWidth="1"/>
    <col min="19" max="19" width="8.625" style="1" customWidth="1"/>
    <col min="20" max="20" width="0.875" style="1" customWidth="1"/>
    <col min="21" max="16384" width="9.00390625" style="1" customWidth="1"/>
  </cols>
  <sheetData>
    <row r="2" ht="13.5">
      <c r="B2" s="1" t="s">
        <v>280</v>
      </c>
    </row>
    <row r="5" spans="2:19" ht="13.5">
      <c r="B5" s="1068" t="s">
        <v>276</v>
      </c>
      <c r="C5" s="1068"/>
      <c r="D5" s="1068"/>
      <c r="E5" s="1068"/>
      <c r="F5" s="1068"/>
      <c r="G5" s="1068"/>
      <c r="H5" s="1068"/>
      <c r="I5" s="1068"/>
      <c r="J5" s="1068"/>
      <c r="K5" s="1068"/>
      <c r="L5" s="1068"/>
      <c r="M5" s="1068"/>
      <c r="N5" s="1068"/>
      <c r="O5" s="1068"/>
      <c r="P5" s="1068"/>
      <c r="Q5" s="1068"/>
      <c r="R5" s="1068"/>
      <c r="S5" s="1068"/>
    </row>
    <row r="6" spans="2:19" ht="13.5">
      <c r="B6" s="1045"/>
      <c r="C6" s="1045"/>
      <c r="D6" s="1045"/>
      <c r="E6" s="1045"/>
      <c r="F6" s="1045"/>
      <c r="G6" s="1045"/>
      <c r="H6" s="1045"/>
      <c r="I6" s="1045"/>
      <c r="J6" s="1045"/>
      <c r="K6" s="1045"/>
      <c r="L6" s="1045"/>
      <c r="M6" s="1045"/>
      <c r="N6" s="1045"/>
      <c r="O6" s="1045"/>
      <c r="P6" s="1045"/>
      <c r="Q6" s="1045"/>
      <c r="R6" s="1045"/>
      <c r="S6" s="1045"/>
    </row>
    <row r="7" spans="2:19" ht="19.5" customHeight="1">
      <c r="B7" s="1071" t="s">
        <v>195</v>
      </c>
      <c r="C7" s="1072"/>
      <c r="D7" s="1013" t="s">
        <v>7</v>
      </c>
      <c r="E7" s="1013"/>
      <c r="F7" s="1013"/>
      <c r="G7" s="1013" t="s">
        <v>196</v>
      </c>
      <c r="H7" s="1013"/>
      <c r="I7" s="1013"/>
      <c r="J7" s="1013" t="s">
        <v>341</v>
      </c>
      <c r="K7" s="1013"/>
      <c r="L7" s="1013"/>
      <c r="M7" s="1013" t="s">
        <v>342</v>
      </c>
      <c r="N7" s="1013"/>
      <c r="O7" s="1013"/>
      <c r="P7" s="115"/>
      <c r="Q7" s="1002" t="s">
        <v>197</v>
      </c>
      <c r="R7" s="111"/>
      <c r="S7" s="31" t="s">
        <v>194</v>
      </c>
    </row>
    <row r="8" spans="2:19" ht="19.5" customHeight="1">
      <c r="B8" s="349"/>
      <c r="C8" s="340"/>
      <c r="D8" s="1073" t="s">
        <v>14</v>
      </c>
      <c r="E8" s="1074"/>
      <c r="F8" s="1076"/>
      <c r="G8" s="1073" t="s">
        <v>14</v>
      </c>
      <c r="H8" s="1074"/>
      <c r="I8" s="1074"/>
      <c r="J8" s="1077" t="s">
        <v>14</v>
      </c>
      <c r="K8" s="1074"/>
      <c r="L8" s="1076"/>
      <c r="M8" s="1073" t="s">
        <v>14</v>
      </c>
      <c r="N8" s="1074"/>
      <c r="O8" s="1074"/>
      <c r="P8" s="347"/>
      <c r="Q8" s="404" t="s">
        <v>14</v>
      </c>
      <c r="R8" s="405"/>
      <c r="S8" s="340"/>
    </row>
    <row r="9" spans="2:19" ht="19.5" customHeight="1">
      <c r="B9" s="350"/>
      <c r="C9" s="343"/>
      <c r="D9" s="341" t="str">
        <f>IF(E9="","","(")</f>
        <v>(</v>
      </c>
      <c r="E9" s="355">
        <f>+E10+E11</f>
        <v>150000000</v>
      </c>
      <c r="F9" s="337" t="str">
        <f>IF(E9="","",")")</f>
        <v>)</v>
      </c>
      <c r="G9" s="341" t="str">
        <f>IF(H9="","","(")</f>
        <v>(</v>
      </c>
      <c r="H9" s="355">
        <f>+H10+H11</f>
        <v>127500000</v>
      </c>
      <c r="I9" s="342" t="str">
        <f>IF(H9="","",")")</f>
        <v>)</v>
      </c>
      <c r="J9" s="336" t="str">
        <f>IF(K9="","","(")</f>
        <v>(</v>
      </c>
      <c r="K9" s="355">
        <f>+K10+K11</f>
        <v>112500000</v>
      </c>
      <c r="L9" s="337" t="str">
        <f>IF(K9="","",")")</f>
        <v>)</v>
      </c>
      <c r="M9" s="341" t="str">
        <f>IF(N9="","","(")</f>
        <v>(</v>
      </c>
      <c r="N9" s="355">
        <f>+N10+N11</f>
        <v>15000000</v>
      </c>
      <c r="O9" s="342" t="str">
        <f>IF(N9="","",")")</f>
        <v>)</v>
      </c>
      <c r="P9" s="336" t="str">
        <f>IF(Q9="","","(")</f>
        <v>(</v>
      </c>
      <c r="Q9" s="355">
        <f>+Q10+Q11</f>
        <v>22500000</v>
      </c>
      <c r="R9" s="337" t="str">
        <f>IF(Q9="","",")")</f>
        <v>)</v>
      </c>
      <c r="S9" s="343"/>
    </row>
    <row r="10" spans="2:19" ht="19.5" customHeight="1">
      <c r="B10" s="1069" t="s">
        <v>344</v>
      </c>
      <c r="C10" s="1070"/>
      <c r="D10" s="341"/>
      <c r="E10" s="355">
        <f>+E13</f>
        <v>90000000</v>
      </c>
      <c r="F10" s="337"/>
      <c r="G10" s="341"/>
      <c r="H10" s="355">
        <f>+H13</f>
        <v>76500000</v>
      </c>
      <c r="I10" s="342"/>
      <c r="J10" s="336"/>
      <c r="K10" s="355">
        <f>+K13</f>
        <v>67500000</v>
      </c>
      <c r="L10" s="337"/>
      <c r="M10" s="341"/>
      <c r="N10" s="355">
        <f>+N13</f>
        <v>9000000</v>
      </c>
      <c r="O10" s="342"/>
      <c r="P10" s="336"/>
      <c r="Q10" s="355">
        <f>+Q13</f>
        <v>13500000</v>
      </c>
      <c r="R10" s="337"/>
      <c r="S10" s="343"/>
    </row>
    <row r="11" spans="2:19" ht="19.5" customHeight="1">
      <c r="B11" s="353"/>
      <c r="C11" s="343"/>
      <c r="D11" s="344"/>
      <c r="E11" s="356">
        <f>+E14</f>
        <v>60000000</v>
      </c>
      <c r="F11" s="339"/>
      <c r="G11" s="344"/>
      <c r="H11" s="356">
        <f>+H14</f>
        <v>51000000</v>
      </c>
      <c r="I11" s="345"/>
      <c r="J11" s="338"/>
      <c r="K11" s="356">
        <f>+K14</f>
        <v>45000000</v>
      </c>
      <c r="L11" s="339"/>
      <c r="M11" s="344"/>
      <c r="N11" s="356">
        <f>+N14</f>
        <v>6000000</v>
      </c>
      <c r="O11" s="345"/>
      <c r="P11" s="403"/>
      <c r="Q11" s="356">
        <f>+Q14</f>
        <v>9000000</v>
      </c>
      <c r="R11" s="406"/>
      <c r="S11" s="346"/>
    </row>
    <row r="12" spans="2:19" ht="19.5" customHeight="1">
      <c r="B12" s="349"/>
      <c r="C12" s="340"/>
      <c r="D12" s="379" t="s">
        <v>281</v>
      </c>
      <c r="E12" s="355">
        <f>+E13+E14</f>
        <v>150000000</v>
      </c>
      <c r="F12" s="382" t="s">
        <v>282</v>
      </c>
      <c r="G12" s="380" t="s">
        <v>281</v>
      </c>
      <c r="H12" s="355">
        <f>+H13+H14</f>
        <v>127500000</v>
      </c>
      <c r="I12" s="382" t="s">
        <v>282</v>
      </c>
      <c r="J12" s="380" t="s">
        <v>281</v>
      </c>
      <c r="K12" s="355">
        <f>+K13+K14</f>
        <v>112500000</v>
      </c>
      <c r="L12" s="382" t="s">
        <v>282</v>
      </c>
      <c r="M12" s="380" t="s">
        <v>281</v>
      </c>
      <c r="N12" s="355">
        <f>+N13+N14</f>
        <v>15000000</v>
      </c>
      <c r="O12" s="382" t="s">
        <v>283</v>
      </c>
      <c r="P12" s="380" t="s">
        <v>281</v>
      </c>
      <c r="Q12" s="357">
        <f>+Q13+Q14</f>
        <v>22500000</v>
      </c>
      <c r="R12" s="382" t="s">
        <v>282</v>
      </c>
      <c r="S12" s="335"/>
    </row>
    <row r="13" spans="2:19" ht="19.5" customHeight="1">
      <c r="B13" s="350"/>
      <c r="C13" s="343" t="s">
        <v>365</v>
      </c>
      <c r="D13" s="409"/>
      <c r="E13" s="355">
        <v>90000000</v>
      </c>
      <c r="F13" s="410"/>
      <c r="G13" s="411"/>
      <c r="H13" s="355">
        <f>K13+N13</f>
        <v>76500000</v>
      </c>
      <c r="I13" s="410"/>
      <c r="J13" s="411"/>
      <c r="K13" s="355">
        <f>ROUNDDOWN(E13*0.75,-3)</f>
        <v>67500000</v>
      </c>
      <c r="L13" s="410"/>
      <c r="M13" s="411"/>
      <c r="N13" s="355">
        <f>ROUNDDOWN(E13*0.1,-3)</f>
        <v>9000000</v>
      </c>
      <c r="O13" s="410"/>
      <c r="P13" s="409"/>
      <c r="Q13" s="355">
        <f>+E13-H13</f>
        <v>13500000</v>
      </c>
      <c r="R13" s="412"/>
      <c r="S13" s="413"/>
    </row>
    <row r="14" spans="2:19" ht="19.5" customHeight="1">
      <c r="B14" s="351"/>
      <c r="C14" s="354"/>
      <c r="D14" s="344"/>
      <c r="E14" s="356">
        <v>60000000</v>
      </c>
      <c r="F14" s="339"/>
      <c r="G14" s="338"/>
      <c r="H14" s="356">
        <f>K14+N14</f>
        <v>51000000</v>
      </c>
      <c r="I14" s="339"/>
      <c r="J14" s="338"/>
      <c r="K14" s="355">
        <f>ROUNDDOWN(E14*0.75,-3)</f>
        <v>45000000</v>
      </c>
      <c r="L14" s="339"/>
      <c r="M14" s="338"/>
      <c r="N14" s="355">
        <f>ROUNDDOWN(E14*0.1,-3)</f>
        <v>6000000</v>
      </c>
      <c r="O14" s="339"/>
      <c r="P14" s="345"/>
      <c r="Q14" s="356">
        <f>+E14-H14</f>
        <v>9000000</v>
      </c>
      <c r="R14" s="378"/>
      <c r="S14" s="35"/>
    </row>
    <row r="15" spans="2:19" ht="19.5" customHeight="1">
      <c r="B15" s="349"/>
      <c r="C15" s="340"/>
      <c r="D15" s="352"/>
      <c r="E15" s="357"/>
      <c r="F15" s="348"/>
      <c r="G15" s="347"/>
      <c r="H15" s="357"/>
      <c r="I15" s="348"/>
      <c r="J15" s="347"/>
      <c r="K15" s="357"/>
      <c r="L15" s="348"/>
      <c r="M15" s="347"/>
      <c r="N15" s="357"/>
      <c r="O15" s="348"/>
      <c r="P15" s="386"/>
      <c r="Q15" s="385"/>
      <c r="R15" s="340"/>
      <c r="S15" s="335"/>
    </row>
    <row r="16" spans="2:19" ht="19.5" customHeight="1">
      <c r="B16" s="351"/>
      <c r="C16" s="381"/>
      <c r="D16" s="344"/>
      <c r="E16" s="383"/>
      <c r="F16" s="339"/>
      <c r="G16" s="338"/>
      <c r="H16" s="383"/>
      <c r="I16" s="339"/>
      <c r="J16" s="338"/>
      <c r="K16" s="383"/>
      <c r="L16" s="339"/>
      <c r="M16" s="338"/>
      <c r="N16" s="383"/>
      <c r="O16" s="339"/>
      <c r="P16" s="345"/>
      <c r="Q16" s="378"/>
      <c r="R16" s="378"/>
      <c r="S16" s="35"/>
    </row>
    <row r="17" spans="2:19" ht="19.5" customHeight="1">
      <c r="B17" s="384"/>
      <c r="C17" s="385"/>
      <c r="D17" s="352">
        <f>IF(E17="","","(")</f>
      </c>
      <c r="E17" s="357"/>
      <c r="F17" s="386">
        <f>IF(E17="","",")")</f>
      </c>
      <c r="G17" s="352">
        <f>IF(H17="","","(")</f>
      </c>
      <c r="H17" s="357"/>
      <c r="I17" s="386">
        <f>IF(H17="","",")")</f>
      </c>
      <c r="J17" s="352">
        <f>IF(K17="","","(")</f>
      </c>
      <c r="K17" s="357"/>
      <c r="L17" s="386">
        <f>IF(K17="","",")")</f>
      </c>
      <c r="M17" s="352">
        <f>IF(N17="","","(")</f>
      </c>
      <c r="N17" s="357"/>
      <c r="O17" s="386">
        <f>IF(N17="","",")")</f>
      </c>
      <c r="P17" s="386"/>
      <c r="Q17" s="385"/>
      <c r="R17" s="385"/>
      <c r="S17" s="385"/>
    </row>
    <row r="18" spans="2:19" ht="19.5" customHeight="1">
      <c r="B18" s="4"/>
      <c r="C18" s="389" t="s">
        <v>354</v>
      </c>
      <c r="D18" s="341"/>
      <c r="E18" s="388"/>
      <c r="F18" s="342"/>
      <c r="G18" s="341"/>
      <c r="H18" s="388"/>
      <c r="I18" s="342"/>
      <c r="J18" s="341"/>
      <c r="K18" s="388"/>
      <c r="L18" s="342"/>
      <c r="M18" s="341"/>
      <c r="N18" s="388"/>
      <c r="O18" s="342"/>
      <c r="P18" s="342"/>
      <c r="Q18" s="388"/>
      <c r="R18" s="388"/>
      <c r="S18" s="53"/>
    </row>
    <row r="19" spans="2:19" ht="19.5" customHeight="1">
      <c r="B19" s="4"/>
      <c r="C19" s="1078" t="s">
        <v>366</v>
      </c>
      <c r="D19" s="1078"/>
      <c r="E19" s="1078"/>
      <c r="F19" s="1078"/>
      <c r="G19" s="1078"/>
      <c r="H19" s="1078"/>
      <c r="I19" s="1078"/>
      <c r="J19" s="1078"/>
      <c r="K19" s="1078"/>
      <c r="L19" s="1078"/>
      <c r="M19" s="1078"/>
      <c r="N19" s="1078"/>
      <c r="O19" s="1078"/>
      <c r="P19" s="1078"/>
      <c r="Q19" s="53"/>
      <c r="R19" s="53"/>
      <c r="S19" s="53"/>
    </row>
    <row r="20" spans="2:19" ht="19.5" customHeight="1">
      <c r="B20" s="4"/>
      <c r="C20" s="387"/>
      <c r="D20" s="341"/>
      <c r="E20" s="355"/>
      <c r="F20" s="342"/>
      <c r="G20" s="341"/>
      <c r="H20" s="355"/>
      <c r="I20" s="342"/>
      <c r="J20" s="341"/>
      <c r="K20" s="388"/>
      <c r="L20" s="342"/>
      <c r="M20" s="341"/>
      <c r="N20" s="355"/>
      <c r="O20" s="342"/>
      <c r="P20" s="342"/>
      <c r="Q20" s="388"/>
      <c r="R20" s="388"/>
      <c r="S20" s="53"/>
    </row>
    <row r="21" spans="2:19" ht="19.5" customHeight="1">
      <c r="B21" s="4"/>
      <c r="C21" s="53"/>
      <c r="D21" s="341">
        <f>IF(E21="","","(")</f>
      </c>
      <c r="E21" s="355"/>
      <c r="F21" s="342"/>
      <c r="G21" s="341"/>
      <c r="H21" s="355"/>
      <c r="I21" s="342"/>
      <c r="J21" s="341"/>
      <c r="K21" s="355"/>
      <c r="L21" s="342"/>
      <c r="M21" s="341"/>
      <c r="N21" s="355"/>
      <c r="O21" s="342"/>
      <c r="P21" s="342"/>
      <c r="Q21" s="53"/>
      <c r="R21" s="53"/>
      <c r="S21" s="53"/>
    </row>
    <row r="22" spans="2:19" ht="19.5" customHeight="1">
      <c r="B22" s="4"/>
      <c r="C22" s="387"/>
      <c r="D22" s="341"/>
      <c r="E22" s="388"/>
      <c r="F22" s="342"/>
      <c r="G22" s="341"/>
      <c r="H22" s="388"/>
      <c r="I22" s="342"/>
      <c r="J22" s="341"/>
      <c r="K22" s="388"/>
      <c r="L22" s="342"/>
      <c r="M22" s="341"/>
      <c r="N22" s="388"/>
      <c r="O22" s="342"/>
      <c r="P22" s="342"/>
      <c r="Q22" s="388"/>
      <c r="R22" s="388"/>
      <c r="S22" s="53"/>
    </row>
    <row r="23" spans="2:19" ht="19.5" customHeight="1">
      <c r="B23" s="4"/>
      <c r="C23" s="53"/>
      <c r="D23" s="341">
        <f>IF(E23="","","(")</f>
      </c>
      <c r="E23" s="355"/>
      <c r="F23" s="342"/>
      <c r="G23" s="341"/>
      <c r="H23" s="355"/>
      <c r="I23" s="342"/>
      <c r="J23" s="341"/>
      <c r="K23" s="355"/>
      <c r="L23" s="342"/>
      <c r="M23" s="341"/>
      <c r="N23" s="355"/>
      <c r="O23" s="342"/>
      <c r="P23" s="342"/>
      <c r="Q23" s="53"/>
      <c r="R23" s="53"/>
      <c r="S23" s="53"/>
    </row>
    <row r="24" spans="2:19" ht="19.5" customHeight="1">
      <c r="B24" s="1075"/>
      <c r="C24" s="1075"/>
      <c r="D24" s="341"/>
      <c r="E24" s="355"/>
      <c r="F24" s="342"/>
      <c r="G24" s="341"/>
      <c r="H24" s="355"/>
      <c r="I24" s="342"/>
      <c r="J24" s="341"/>
      <c r="K24" s="388"/>
      <c r="L24" s="342"/>
      <c r="M24" s="341"/>
      <c r="N24" s="355"/>
      <c r="O24" s="342"/>
      <c r="P24" s="342"/>
      <c r="Q24" s="388"/>
      <c r="R24" s="388"/>
      <c r="S24" s="53"/>
    </row>
    <row r="25" spans="4:16" ht="13.5">
      <c r="D25" s="332">
        <f>IF(E25="","","(")</f>
      </c>
      <c r="E25" s="333"/>
      <c r="F25" s="334"/>
      <c r="G25" s="332"/>
      <c r="H25" s="333"/>
      <c r="I25" s="334"/>
      <c r="J25" s="332"/>
      <c r="K25" s="333"/>
      <c r="L25" s="334"/>
      <c r="M25" s="332"/>
      <c r="N25" s="333"/>
      <c r="O25" s="334"/>
      <c r="P25" s="334"/>
    </row>
    <row r="26" spans="4:16" ht="13.5">
      <c r="D26" s="332">
        <f>IF(E26="","","(")</f>
      </c>
      <c r="E26" s="333"/>
      <c r="F26" s="334">
        <f>IF(E26="","",")")</f>
      </c>
      <c r="G26" s="332">
        <f>IF(H26="","","(")</f>
      </c>
      <c r="H26" s="333"/>
      <c r="I26" s="334">
        <f>IF(H26="","",")")</f>
      </c>
      <c r="J26" s="332">
        <f>IF(K26="","","(")</f>
      </c>
      <c r="K26" s="333"/>
      <c r="L26" s="334">
        <f>IF(K26="","",")")</f>
      </c>
      <c r="M26" s="332">
        <f>IF(N26="","","(")</f>
      </c>
      <c r="N26" s="333"/>
      <c r="O26" s="334">
        <f>IF(N26="","",")")</f>
      </c>
      <c r="P26" s="334"/>
    </row>
  </sheetData>
  <sheetProtection/>
  <mergeCells count="13">
    <mergeCell ref="B24:C24"/>
    <mergeCell ref="D8:F8"/>
    <mergeCell ref="G8:I8"/>
    <mergeCell ref="J8:L8"/>
    <mergeCell ref="C19:P19"/>
    <mergeCell ref="B5:S6"/>
    <mergeCell ref="D7:F7"/>
    <mergeCell ref="G7:I7"/>
    <mergeCell ref="J7:L7"/>
    <mergeCell ref="M7:O7"/>
    <mergeCell ref="B10:C10"/>
    <mergeCell ref="B7:C7"/>
    <mergeCell ref="M8:O8"/>
  </mergeCells>
  <printOptions horizontalCentered="1"/>
  <pageMargins left="0.5905511811023623" right="0.1968503937007874" top="0.5905511811023623" bottom="0.59055118110236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B2:I24"/>
  <sheetViews>
    <sheetView zoomScalePageLayoutView="0" workbookViewId="0" topLeftCell="A1">
      <selection activeCell="G14" sqref="G14"/>
    </sheetView>
  </sheetViews>
  <sheetFormatPr defaultColWidth="9.00390625" defaultRowHeight="13.5"/>
  <cols>
    <col min="1" max="1" width="0.875" style="1" customWidth="1"/>
    <col min="2" max="2" width="2.625" style="1" customWidth="1"/>
    <col min="3" max="3" width="19.625" style="1" customWidth="1"/>
    <col min="4" max="7" width="12.00390625" style="1" customWidth="1"/>
    <col min="8" max="8" width="13.875" style="1" customWidth="1"/>
    <col min="9" max="9" width="8.625" style="1" customWidth="1"/>
    <col min="10" max="10" width="0.875" style="1" customWidth="1"/>
    <col min="11" max="16384" width="9.00390625" style="1" customWidth="1"/>
  </cols>
  <sheetData>
    <row r="2" ht="13.5">
      <c r="B2" s="1" t="s">
        <v>284</v>
      </c>
    </row>
    <row r="5" spans="2:9" ht="13.5">
      <c r="B5" s="1068" t="s">
        <v>340</v>
      </c>
      <c r="C5" s="1068"/>
      <c r="D5" s="1068"/>
      <c r="E5" s="1068"/>
      <c r="F5" s="1068"/>
      <c r="G5" s="1068"/>
      <c r="H5" s="1068"/>
      <c r="I5" s="1068"/>
    </row>
    <row r="6" spans="2:9" ht="13.5">
      <c r="B6" s="1045"/>
      <c r="C6" s="1045"/>
      <c r="D6" s="1045"/>
      <c r="E6" s="1045"/>
      <c r="F6" s="1045"/>
      <c r="G6" s="1045"/>
      <c r="H6" s="1045"/>
      <c r="I6" s="1045"/>
    </row>
    <row r="7" spans="2:9" ht="13.5">
      <c r="B7" s="1089" t="s">
        <v>201</v>
      </c>
      <c r="C7" s="1090"/>
      <c r="D7" s="233" t="s">
        <v>198</v>
      </c>
      <c r="E7" s="233" t="s">
        <v>198</v>
      </c>
      <c r="F7" s="1083" t="s">
        <v>202</v>
      </c>
      <c r="G7" s="1083" t="s">
        <v>203</v>
      </c>
      <c r="H7" s="233" t="s">
        <v>205</v>
      </c>
      <c r="I7" s="1080" t="s">
        <v>194</v>
      </c>
    </row>
    <row r="8" spans="2:9" ht="6.75" customHeight="1">
      <c r="B8" s="1091"/>
      <c r="C8" s="1092"/>
      <c r="D8" s="1079" t="s">
        <v>199</v>
      </c>
      <c r="E8" s="1079" t="s">
        <v>202</v>
      </c>
      <c r="F8" s="1084"/>
      <c r="G8" s="1084"/>
      <c r="H8" s="1079" t="s">
        <v>207</v>
      </c>
      <c r="I8" s="1079"/>
    </row>
    <row r="9" spans="2:9" ht="6.75" customHeight="1">
      <c r="B9" s="1091"/>
      <c r="C9" s="1092"/>
      <c r="D9" s="1079"/>
      <c r="E9" s="1079"/>
      <c r="F9" s="1085" t="s">
        <v>196</v>
      </c>
      <c r="G9" s="1085" t="s">
        <v>204</v>
      </c>
      <c r="H9" s="1079"/>
      <c r="I9" s="1079"/>
    </row>
    <row r="10" spans="2:9" ht="13.5">
      <c r="B10" s="1093"/>
      <c r="C10" s="1094"/>
      <c r="D10" s="358" t="s">
        <v>200</v>
      </c>
      <c r="E10" s="358" t="s">
        <v>7</v>
      </c>
      <c r="F10" s="1086"/>
      <c r="G10" s="1086"/>
      <c r="H10" s="358" t="s">
        <v>206</v>
      </c>
      <c r="I10" s="1081"/>
    </row>
    <row r="11" spans="2:9" ht="19.5" customHeight="1">
      <c r="B11" s="363"/>
      <c r="C11" s="364"/>
      <c r="D11" s="365" t="s">
        <v>14</v>
      </c>
      <c r="E11" s="365" t="s">
        <v>14</v>
      </c>
      <c r="F11" s="365" t="s">
        <v>14</v>
      </c>
      <c r="G11" s="365" t="s">
        <v>14</v>
      </c>
      <c r="H11" s="365" t="s">
        <v>14</v>
      </c>
      <c r="I11" s="361"/>
    </row>
    <row r="12" spans="2:9" ht="19.5" customHeight="1">
      <c r="B12" s="1087" t="s">
        <v>344</v>
      </c>
      <c r="C12" s="1088"/>
      <c r="D12" s="367">
        <f>D14</f>
        <v>46210000</v>
      </c>
      <c r="E12" s="367">
        <f>E14</f>
        <v>52000000</v>
      </c>
      <c r="F12" s="367">
        <f>F14</f>
        <v>46210000</v>
      </c>
      <c r="G12" s="367">
        <f>G14</f>
        <v>27790000</v>
      </c>
      <c r="H12" s="367">
        <f>H14</f>
        <v>18420000</v>
      </c>
      <c r="I12" s="362"/>
    </row>
    <row r="13" spans="2:9" ht="19.5" customHeight="1">
      <c r="B13" s="349"/>
      <c r="C13" s="360"/>
      <c r="D13" s="365"/>
      <c r="E13" s="365"/>
      <c r="F13" s="365"/>
      <c r="G13" s="365"/>
      <c r="H13" s="365"/>
      <c r="I13" s="361"/>
    </row>
    <row r="14" spans="2:9" ht="19.5" customHeight="1">
      <c r="B14" s="351"/>
      <c r="C14" s="366" t="s">
        <v>365</v>
      </c>
      <c r="D14" s="414">
        <v>46210000</v>
      </c>
      <c r="E14" s="414">
        <v>52000000</v>
      </c>
      <c r="F14" s="414">
        <v>46210000</v>
      </c>
      <c r="G14" s="414">
        <v>27790000</v>
      </c>
      <c r="H14" s="414">
        <f>+F14-G14</f>
        <v>18420000</v>
      </c>
      <c r="I14" s="362"/>
    </row>
    <row r="15" spans="2:9" ht="19.5" customHeight="1">
      <c r="B15" s="349"/>
      <c r="C15" s="360"/>
      <c r="D15" s="365"/>
      <c r="E15" s="365"/>
      <c r="F15" s="365"/>
      <c r="G15" s="365"/>
      <c r="H15" s="365"/>
      <c r="I15" s="361"/>
    </row>
    <row r="16" spans="2:9" ht="19.5" customHeight="1">
      <c r="B16" s="351"/>
      <c r="C16" s="366"/>
      <c r="D16" s="377"/>
      <c r="E16" s="377"/>
      <c r="F16" s="377"/>
      <c r="G16" s="377"/>
      <c r="H16" s="377"/>
      <c r="I16" s="362"/>
    </row>
    <row r="17" spans="2:9" ht="19.5" customHeight="1">
      <c r="B17" s="384"/>
      <c r="C17" s="436" t="s">
        <v>367</v>
      </c>
      <c r="D17" s="429"/>
      <c r="E17" s="429"/>
      <c r="F17" s="429"/>
      <c r="G17" s="429"/>
      <c r="H17" s="429"/>
      <c r="I17" s="430"/>
    </row>
    <row r="18" spans="2:9" ht="19.5" customHeight="1">
      <c r="B18" s="4"/>
      <c r="C18" s="437" t="s">
        <v>368</v>
      </c>
      <c r="D18" s="431"/>
      <c r="E18" s="431"/>
      <c r="F18" s="431"/>
      <c r="G18" s="431"/>
      <c r="H18" s="431"/>
      <c r="I18" s="432"/>
    </row>
    <row r="19" spans="2:9" ht="19.5" customHeight="1">
      <c r="B19" s="4"/>
      <c r="C19" s="400" t="s">
        <v>369</v>
      </c>
      <c r="D19" s="433"/>
      <c r="E19" s="433"/>
      <c r="F19" s="433"/>
      <c r="G19" s="433"/>
      <c r="H19" s="433"/>
      <c r="I19" s="434"/>
    </row>
    <row r="20" spans="2:9" ht="19.5" customHeight="1">
      <c r="B20" s="4"/>
      <c r="C20" s="437" t="s">
        <v>370</v>
      </c>
      <c r="D20" s="435"/>
      <c r="E20" s="435"/>
      <c r="F20" s="435"/>
      <c r="G20" s="435"/>
      <c r="H20" s="435"/>
      <c r="I20" s="432"/>
    </row>
    <row r="21" spans="2:9" ht="19.5" customHeight="1">
      <c r="B21" s="4"/>
      <c r="C21" s="400" t="s">
        <v>371</v>
      </c>
      <c r="D21" s="433"/>
      <c r="E21" s="433"/>
      <c r="F21" s="433"/>
      <c r="G21" s="433"/>
      <c r="H21" s="433"/>
      <c r="I21" s="434"/>
    </row>
    <row r="22" spans="2:9" ht="19.5" customHeight="1">
      <c r="B22" s="4"/>
      <c r="C22" s="437"/>
      <c r="D22" s="431"/>
      <c r="E22" s="431"/>
      <c r="F22" s="431"/>
      <c r="G22" s="431"/>
      <c r="H22" s="431"/>
      <c r="I22" s="432"/>
    </row>
    <row r="23" spans="2:9" ht="19.5" customHeight="1">
      <c r="B23" s="4"/>
      <c r="C23" s="4"/>
      <c r="D23" s="433"/>
      <c r="E23" s="433"/>
      <c r="F23" s="433"/>
      <c r="G23" s="433"/>
      <c r="H23" s="433"/>
      <c r="I23" s="434"/>
    </row>
    <row r="24" spans="2:9" ht="19.5" customHeight="1">
      <c r="B24" s="1082"/>
      <c r="C24" s="1082"/>
      <c r="D24" s="435"/>
      <c r="E24" s="435"/>
      <c r="F24" s="435"/>
      <c r="G24" s="435"/>
      <c r="H24" s="435"/>
      <c r="I24" s="432"/>
    </row>
  </sheetData>
  <sheetProtection/>
  <mergeCells count="12">
    <mergeCell ref="G9:G10"/>
    <mergeCell ref="B7:C10"/>
    <mergeCell ref="D8:D9"/>
    <mergeCell ref="E8:E9"/>
    <mergeCell ref="I7:I10"/>
    <mergeCell ref="B5:I6"/>
    <mergeCell ref="B24:C24"/>
    <mergeCell ref="H8:H9"/>
    <mergeCell ref="F7:F8"/>
    <mergeCell ref="F9:F10"/>
    <mergeCell ref="G7:G8"/>
    <mergeCell ref="B12:C12"/>
  </mergeCells>
  <printOptions horizontalCentered="1"/>
  <pageMargins left="0.5905511811023623" right="0.3937007874015748" top="0.7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ms38</dc:creator>
  <cp:keywords/>
  <dc:description/>
  <cp:lastModifiedBy>-</cp:lastModifiedBy>
  <cp:lastPrinted>2023-04-21T04:42:33Z</cp:lastPrinted>
  <dcterms:created xsi:type="dcterms:W3CDTF">2007-11-08T05:21:16Z</dcterms:created>
  <dcterms:modified xsi:type="dcterms:W3CDTF">2023-06-09T07:57:09Z</dcterms:modified>
  <cp:category/>
  <cp:version/>
  <cp:contentType/>
  <cp:contentStatus/>
</cp:coreProperties>
</file>