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firstSheet="1" activeTab="1"/>
  </bookViews>
  <sheets>
    <sheet name="法人" sheetId="1" state="hidden" r:id="rId1"/>
    <sheet name="様式１" sheetId="2" r:id="rId2"/>
    <sheet name="別紙１（様式１)" sheetId="3" r:id="rId3"/>
    <sheet name="別紙２（様式１）" sheetId="4" r:id="rId4"/>
    <sheet name="様式２" sheetId="5" r:id="rId5"/>
    <sheet name="様式３" sheetId="6" r:id="rId6"/>
    <sheet name="様式３-2" sheetId="7" r:id="rId7"/>
    <sheet name="別紙１（様式３）" sheetId="8" r:id="rId8"/>
    <sheet name="別紙１（様式３-2）" sheetId="9" r:id="rId9"/>
  </sheets>
  <definedNames>
    <definedName name="_xlnm.Print_Area" localSheetId="7">'別紙１（様式３）'!$A$1:$D$28</definedName>
    <definedName name="_xlnm.Print_Area" localSheetId="8">'別紙１（様式３-2）'!$A$1:$D$25</definedName>
    <definedName name="_xlnm.Print_Area" localSheetId="3">'別紙２（様式１）'!$A$1:$F$34</definedName>
    <definedName name="_xlnm.Print_Area" localSheetId="1">'様式１'!$A$1:$I$46</definedName>
    <definedName name="_xlnm.Print_Area" localSheetId="4">'様式２'!$A$1:$L$49</definedName>
    <definedName name="_xlnm.Print_Area" localSheetId="5">'様式３'!$A$1:$I$58</definedName>
    <definedName name="_xlnm.Print_Area" localSheetId="6">'様式３-2'!$A$1:$I$56</definedName>
    <definedName name="_xlnm.Print_Titles" localSheetId="0">'法人'!$2:$2</definedName>
    <definedName name="社会福祉法人名">'法人'!$G$3:$G$186</definedName>
  </definedNames>
  <calcPr fullCalcOnLoad="1"/>
</workbook>
</file>

<file path=xl/sharedStrings.xml><?xml version="1.0" encoding="utf-8"?>
<sst xmlns="http://schemas.openxmlformats.org/spreadsheetml/2006/main" count="2544" uniqueCount="1899">
  <si>
    <t>与原</t>
  </si>
  <si>
    <t>よばる</t>
  </si>
  <si>
    <t>真栄田美智子</t>
  </si>
  <si>
    <t>真泉</t>
  </si>
  <si>
    <t>与那原町字与那原950-3</t>
  </si>
  <si>
    <t>098-945-3808</t>
  </si>
  <si>
    <t>098-945-4763</t>
  </si>
  <si>
    <t>あさひ</t>
  </si>
  <si>
    <t>喜屋武ヨシ</t>
  </si>
  <si>
    <t>真地</t>
  </si>
  <si>
    <t>902-0072</t>
  </si>
  <si>
    <t>那覇市真地229-4</t>
  </si>
  <si>
    <t>098-836-5300</t>
  </si>
  <si>
    <t>098-836-5316</t>
  </si>
  <si>
    <t>みちしお</t>
  </si>
  <si>
    <t>儀保和美</t>
  </si>
  <si>
    <t>仁</t>
  </si>
  <si>
    <t>904-2172</t>
  </si>
  <si>
    <t>沖縄市泡瀬4-7-8</t>
  </si>
  <si>
    <t>098-938-3171</t>
  </si>
  <si>
    <t>な</t>
  </si>
  <si>
    <t>杉の子</t>
  </si>
  <si>
    <t>すぎのこ</t>
  </si>
  <si>
    <t>高江洲島子</t>
  </si>
  <si>
    <t>904-0001</t>
  </si>
  <si>
    <t>沖縄市越来3-4-17</t>
  </si>
  <si>
    <t>098-937-7634</t>
  </si>
  <si>
    <t>に</t>
  </si>
  <si>
    <t>勢理客</t>
  </si>
  <si>
    <t>じっちゃく</t>
  </si>
  <si>
    <t>比嘉富子</t>
  </si>
  <si>
    <t>901-2122</t>
  </si>
  <si>
    <t>浦添市勢理客2-18-27</t>
  </si>
  <si>
    <t>098-877-3442</t>
  </si>
  <si>
    <t>098-877-3450</t>
  </si>
  <si>
    <t>のぐさ</t>
  </si>
  <si>
    <t>生育</t>
  </si>
  <si>
    <t>室　　　　　　名</t>
  </si>
  <si>
    <t>室面積（㎡）</t>
  </si>
  <si>
    <t>人数</t>
  </si>
  <si>
    <t>最低基準面積</t>
  </si>
  <si>
    <t>小　　　　計</t>
  </si>
  <si>
    <t>合　　　　　計</t>
  </si>
  <si>
    <t>屋外遊戯場</t>
  </si>
  <si>
    <t>対象人数</t>
  </si>
  <si>
    <t>園庭</t>
  </si>
  <si>
    <t>屋上等</t>
  </si>
  <si>
    <t>面積（㎡）</t>
  </si>
  <si>
    <t>ＦＡＸ</t>
  </si>
  <si>
    <t>保育所の増改築、修繕工事等に係る計画書</t>
  </si>
  <si>
    <t>整備の内容</t>
  </si>
  <si>
    <t>整備の理由</t>
  </si>
  <si>
    <t>整備の内容及び所要経費</t>
  </si>
  <si>
    <t>その他（　　　　　）</t>
  </si>
  <si>
    <t>みだしの工事を行いたいので、必要文書を添えて協議します。</t>
  </si>
  <si>
    <t>工事予定箇所の現況写真</t>
  </si>
  <si>
    <t>工事の見積書、平面図（増改築の場合は各室面積表（別紙２）を添付すること。）</t>
  </si>
  <si>
    <t>直近の県監査報告書</t>
  </si>
  <si>
    <t>その他（必要に応じて添付）</t>
  </si>
  <si>
    <t>（１）</t>
  </si>
  <si>
    <t>（２）</t>
  </si>
  <si>
    <t>（３）</t>
  </si>
  <si>
    <t>（４）</t>
  </si>
  <si>
    <t>次のア又はイどちらか</t>
  </si>
  <si>
    <t>ア　第三者評価の結果を公表していることが確認できるもの（園だより等）</t>
  </si>
  <si>
    <t>イ　第三者委員を設置し、苦情内容及び解決結果を公表していることが確認できるもの</t>
  </si>
  <si>
    <t>（園だより等）</t>
  </si>
  <si>
    <t>904-0311</t>
  </si>
  <si>
    <t>読谷村字比謝286</t>
  </si>
  <si>
    <t>098-956-6609</t>
  </si>
  <si>
    <t>098-956-6619</t>
  </si>
  <si>
    <t>諸聖徒</t>
  </si>
  <si>
    <t>しょせいと</t>
  </si>
  <si>
    <t>高良孝誠</t>
  </si>
  <si>
    <t>聖公会沖縄</t>
  </si>
  <si>
    <t>904-0022</t>
  </si>
  <si>
    <t>沖縄市園田2-36-20</t>
  </si>
  <si>
    <t>098-933-0825</t>
  </si>
  <si>
    <t>098-983-9465</t>
  </si>
  <si>
    <t>は</t>
  </si>
  <si>
    <t>夢が丘</t>
  </si>
  <si>
    <t>ゆめがおか</t>
  </si>
  <si>
    <t>比嘉千恵美</t>
  </si>
  <si>
    <t>聖心</t>
  </si>
  <si>
    <t>905-0018</t>
  </si>
  <si>
    <t>名護市大西4-12-1</t>
  </si>
  <si>
    <t>0980-53-5841</t>
  </si>
  <si>
    <t>やしの実</t>
  </si>
  <si>
    <t>やしのみ</t>
  </si>
  <si>
    <t>新正元</t>
  </si>
  <si>
    <t>石垣</t>
  </si>
  <si>
    <t>907-0022</t>
  </si>
  <si>
    <t>石垣市字大川577-2</t>
  </si>
  <si>
    <t>0980-82-1290</t>
  </si>
  <si>
    <t>あやめ</t>
  </si>
  <si>
    <t>金城弘子</t>
  </si>
  <si>
    <t>千草</t>
  </si>
  <si>
    <t>那覇市字小禄980-2</t>
  </si>
  <si>
    <t>098-858-2005</t>
  </si>
  <si>
    <t>098-852-1221</t>
  </si>
  <si>
    <t>ちぐさ</t>
  </si>
  <si>
    <t>900-0027</t>
  </si>
  <si>
    <t>那覇市山下町10-7</t>
  </si>
  <si>
    <t>098-858-4039</t>
  </si>
  <si>
    <t>098-859-1333</t>
  </si>
  <si>
    <t>しいの実</t>
  </si>
  <si>
    <t>しいのみ</t>
  </si>
  <si>
    <t>志良堂貴子</t>
  </si>
  <si>
    <t>泉</t>
  </si>
  <si>
    <t>901-2214</t>
  </si>
  <si>
    <t>宜野湾市我如古2-26-2</t>
  </si>
  <si>
    <t>098-898-7070</t>
  </si>
  <si>
    <t>098-870-9101</t>
  </si>
  <si>
    <t>柿の実</t>
  </si>
  <si>
    <t>かきのみ</t>
  </si>
  <si>
    <t>石川君子</t>
  </si>
  <si>
    <t>前田</t>
  </si>
  <si>
    <t>901-2102</t>
  </si>
  <si>
    <t>浦添市字前田1-11-17</t>
  </si>
  <si>
    <t>098-878-2171</t>
  </si>
  <si>
    <t>098-878-2176</t>
  </si>
  <si>
    <t>滝の子</t>
  </si>
  <si>
    <t>たきのこ</t>
  </si>
  <si>
    <t>仲松艶子</t>
  </si>
  <si>
    <t>前平</t>
  </si>
  <si>
    <t>905-0023</t>
  </si>
  <si>
    <t>名護市字数久田829-1</t>
  </si>
  <si>
    <t>0980-53-0410</t>
  </si>
  <si>
    <t>マーシー</t>
  </si>
  <si>
    <t>まーしー</t>
  </si>
  <si>
    <t>我如古さゆり</t>
  </si>
  <si>
    <t>善隣</t>
  </si>
  <si>
    <t>901-2227</t>
  </si>
  <si>
    <t>宜野湾市大山3-31-1</t>
  </si>
  <si>
    <t>098-897-3532</t>
  </si>
  <si>
    <t>てぃだ</t>
  </si>
  <si>
    <t>照屋清子</t>
  </si>
  <si>
    <t>創清</t>
  </si>
  <si>
    <t>南風原町字宮平607-1</t>
  </si>
  <si>
    <t>まきら</t>
  </si>
  <si>
    <t>那須悦子</t>
  </si>
  <si>
    <t>双葉</t>
  </si>
  <si>
    <t>石垣市字新川真喜良2273-3</t>
  </si>
  <si>
    <t>ひ</t>
  </si>
  <si>
    <t>すだつ</t>
  </si>
  <si>
    <t>嶺井政史</t>
  </si>
  <si>
    <t>巣立</t>
  </si>
  <si>
    <t>905-0019</t>
  </si>
  <si>
    <t>貸借対照表（前年度末）</t>
  </si>
  <si>
    <t>増改築理由</t>
  </si>
  <si>
    <t>購入予定土地の写真</t>
  </si>
  <si>
    <t>購入予定土地の公図</t>
  </si>
  <si>
    <t>購入予定土地の登記簿</t>
  </si>
  <si>
    <t>(2)</t>
  </si>
  <si>
    <t>(3)</t>
  </si>
  <si>
    <t>(4)</t>
  </si>
  <si>
    <t>(5)</t>
  </si>
  <si>
    <t>(6)</t>
  </si>
  <si>
    <t>(7)</t>
  </si>
  <si>
    <t>工事の設計書、見積書</t>
  </si>
  <si>
    <t>(8)</t>
  </si>
  <si>
    <t>(9)</t>
  </si>
  <si>
    <t>設置主体</t>
  </si>
  <si>
    <t>保育所名</t>
  </si>
  <si>
    <t>住所</t>
  </si>
  <si>
    <t>保育所の増改築に係る計画書</t>
  </si>
  <si>
    <t>電話</t>
  </si>
  <si>
    <t>ＦＡＸ</t>
  </si>
  <si>
    <t>土地購入理由</t>
  </si>
  <si>
    <t>土地購入予定価格</t>
  </si>
  <si>
    <t>財源内訳</t>
  </si>
  <si>
    <t>借入をする場合の
償還財源</t>
  </si>
  <si>
    <t>借入をする場合の
借入先</t>
  </si>
  <si>
    <t>（社会福祉法人住所）</t>
  </si>
  <si>
    <t>（社会福祉法人名）</t>
  </si>
  <si>
    <t>（保育所名）</t>
  </si>
  <si>
    <t>沖縄県知事　殿</t>
  </si>
  <si>
    <t>（理事長名）</t>
  </si>
  <si>
    <t>添付書類</t>
  </si>
  <si>
    <t>○　○　第　××　号</t>
  </si>
  <si>
    <t>工事予定年月日</t>
  </si>
  <si>
    <t>添付書類</t>
  </si>
  <si>
    <t>増改築計画関係書類</t>
  </si>
  <si>
    <t>土地購入契約書案</t>
  </si>
  <si>
    <t>○○市町村長　殿</t>
  </si>
  <si>
    <t>　意見書を添えて、沖縄県知事に進達してくださるようお願いします。</t>
  </si>
  <si>
    <t>(1)</t>
  </si>
  <si>
    <t>地元調整の結果（地域の同意書等）</t>
  </si>
  <si>
    <t>保育所の増改築に係る計画書（別紙１）</t>
  </si>
  <si>
    <t>直近の県監査報告書（写し）</t>
  </si>
  <si>
    <t>理事会議事録（写し）</t>
  </si>
  <si>
    <t>取り崩したいので、必要書類を添えて協議します。</t>
  </si>
  <si>
    <t>1　</t>
  </si>
  <si>
    <t>2　</t>
  </si>
  <si>
    <t>3　</t>
  </si>
  <si>
    <t>4　</t>
  </si>
  <si>
    <t>要件確認書類（必要に応じて添付）</t>
  </si>
  <si>
    <t>5　</t>
  </si>
  <si>
    <t>計</t>
  </si>
  <si>
    <t>円</t>
  </si>
  <si>
    <t>支出額見積書</t>
  </si>
  <si>
    <t>第三者評価の結果を公表していることが確認できるもの（園だより等）</t>
  </si>
  <si>
    <t>第三者委員を設置し、苦情内容及び解決結果を公表していることが確認できるもの（園だより等）</t>
  </si>
  <si>
    <t>資金収支計算書等を閲覧に供していることが確認できるもの（写真、園だより等）</t>
  </si>
  <si>
    <t>資金収支計算書等を閲覧に供していることが確認できるもの（写真、園だより等）</t>
  </si>
  <si>
    <t>(10)</t>
  </si>
  <si>
    <t>不動産鑑定評価書</t>
  </si>
  <si>
    <t>次のア又はイのどちらか</t>
  </si>
  <si>
    <t>ア</t>
  </si>
  <si>
    <t>イ</t>
  </si>
  <si>
    <t>要件確認書類</t>
  </si>
  <si>
    <t>（　　　　　　　　　　　　　㎡）</t>
  </si>
  <si>
    <t>1　</t>
  </si>
  <si>
    <t>2　</t>
  </si>
  <si>
    <t>3　</t>
  </si>
  <si>
    <t>仁福祉会</t>
  </si>
  <si>
    <t>あおぞら</t>
  </si>
  <si>
    <t>あおぞら福祉会</t>
  </si>
  <si>
    <t>中村三千</t>
  </si>
  <si>
    <t>あけぼの</t>
  </si>
  <si>
    <t>あけぼの福祉会</t>
  </si>
  <si>
    <t>下地ヨシ</t>
  </si>
  <si>
    <t>0980-72-9173</t>
  </si>
  <si>
    <t>0980-73-2883</t>
  </si>
  <si>
    <t>みはら</t>
  </si>
  <si>
    <t>あさひ福祉会</t>
  </si>
  <si>
    <t>諸見里安智</t>
  </si>
  <si>
    <t>うるま福祉会</t>
  </si>
  <si>
    <t>高良嘉永</t>
  </si>
  <si>
    <t>あいの</t>
  </si>
  <si>
    <t>オリブ友愛会</t>
  </si>
  <si>
    <t>宇江城正晴</t>
  </si>
  <si>
    <t>0980-82-5028</t>
  </si>
  <si>
    <t>0980-82-5096</t>
  </si>
  <si>
    <t>カトリック福祉会</t>
  </si>
  <si>
    <t>チャールズ・バントル</t>
  </si>
  <si>
    <t>カヤ福祉会</t>
  </si>
  <si>
    <t>仲宗根寛明</t>
  </si>
  <si>
    <t>こじか</t>
  </si>
  <si>
    <t>こじか福祉会</t>
  </si>
  <si>
    <t>海勢頭榮</t>
  </si>
  <si>
    <t>ことぶき</t>
  </si>
  <si>
    <t>ことぶき福祉会</t>
  </si>
  <si>
    <t>東盛正昇</t>
  </si>
  <si>
    <t>こばと</t>
  </si>
  <si>
    <t>こばと福祉会</t>
  </si>
  <si>
    <t>中石清重</t>
  </si>
  <si>
    <t>こひつじ</t>
  </si>
  <si>
    <t>こひつじ福祉会</t>
  </si>
  <si>
    <t>元喬司</t>
  </si>
  <si>
    <t>さくら</t>
  </si>
  <si>
    <t>さくら会</t>
  </si>
  <si>
    <t>外間宏栄</t>
  </si>
  <si>
    <t>さんご</t>
  </si>
  <si>
    <t>さんご福祉会</t>
  </si>
  <si>
    <t>金城美江子</t>
  </si>
  <si>
    <t>シオン福祉会</t>
  </si>
  <si>
    <t>大城常子</t>
  </si>
  <si>
    <t>しののめ</t>
  </si>
  <si>
    <t>しののめ福祉会</t>
  </si>
  <si>
    <t>山内正夫</t>
  </si>
  <si>
    <t>しらゆり</t>
  </si>
  <si>
    <t>さざなみ</t>
  </si>
  <si>
    <t>すかんぽ福祉会</t>
  </si>
  <si>
    <t>宮城邦子</t>
  </si>
  <si>
    <t>すみれ福祉会</t>
  </si>
  <si>
    <t>宮里達哉</t>
  </si>
  <si>
    <t>そてつ福祉会</t>
  </si>
  <si>
    <t>嘉数成勇</t>
  </si>
  <si>
    <t>たいら</t>
  </si>
  <si>
    <t>たいら福祉会</t>
  </si>
  <si>
    <t>嘉手川繁二</t>
  </si>
  <si>
    <t>めだか</t>
  </si>
  <si>
    <t>ともえ福祉会</t>
  </si>
  <si>
    <t>屋良景福</t>
  </si>
  <si>
    <t>なかよし福祉会</t>
  </si>
  <si>
    <t>清水スミ子</t>
  </si>
  <si>
    <t>のぞみ福祉会</t>
  </si>
  <si>
    <t>伊波安雄</t>
  </si>
  <si>
    <t>ハートフル福祉会</t>
  </si>
  <si>
    <t>松田ツル</t>
  </si>
  <si>
    <t>あおい</t>
  </si>
  <si>
    <t>ハイジ福祉会</t>
  </si>
  <si>
    <t>伊佐善次</t>
  </si>
  <si>
    <t>はなかご</t>
  </si>
  <si>
    <t>はなかご福祉会</t>
  </si>
  <si>
    <t>花城景保</t>
  </si>
  <si>
    <t>ひかり福祉会</t>
  </si>
  <si>
    <t>久高ケイ子</t>
  </si>
  <si>
    <t>はとぽっぽ</t>
  </si>
  <si>
    <t>ピジョン福祉会</t>
  </si>
  <si>
    <t>赤嶺信吉</t>
  </si>
  <si>
    <t>ひまわり</t>
  </si>
  <si>
    <t>ひまわり福祉会</t>
  </si>
  <si>
    <t>金城静江</t>
  </si>
  <si>
    <t>ふたば</t>
  </si>
  <si>
    <t>ひらら福祉会</t>
  </si>
  <si>
    <t>長田克子</t>
  </si>
  <si>
    <t>0980-72-0770</t>
  </si>
  <si>
    <t>0980-73-0509</t>
  </si>
  <si>
    <t>ふくよか</t>
  </si>
  <si>
    <t>ふくよか福祉会</t>
  </si>
  <si>
    <t>奥田稔</t>
  </si>
  <si>
    <t>ポプラ福祉会</t>
  </si>
  <si>
    <t>崎濱盛喜</t>
  </si>
  <si>
    <t>まきば福祉会</t>
  </si>
  <si>
    <t>安次富満信</t>
  </si>
  <si>
    <t>もみじ</t>
  </si>
  <si>
    <t>まつみ福祉会</t>
  </si>
  <si>
    <t>松田半七</t>
  </si>
  <si>
    <t>いちごえ</t>
  </si>
  <si>
    <t>マリヤ福祉会</t>
  </si>
  <si>
    <t>新城喬</t>
  </si>
  <si>
    <t>098-852-0245</t>
  </si>
  <si>
    <t>みぎわ</t>
  </si>
  <si>
    <t>みぎわ福祉会</t>
  </si>
  <si>
    <t>新城昭男</t>
  </si>
  <si>
    <t>みつわ</t>
  </si>
  <si>
    <t>みつわ福祉会</t>
  </si>
  <si>
    <t>大城喜信</t>
  </si>
  <si>
    <t>みどり</t>
  </si>
  <si>
    <t>みどり福祉会</t>
  </si>
  <si>
    <t>石川哲男</t>
  </si>
  <si>
    <t>みどり葉福祉会</t>
  </si>
  <si>
    <t>安座間直次</t>
  </si>
  <si>
    <t>みなと福祉会</t>
  </si>
  <si>
    <t>長嶺正信</t>
  </si>
  <si>
    <t>みのり福祉会</t>
  </si>
  <si>
    <t>金城行栄</t>
  </si>
  <si>
    <t>みよし</t>
  </si>
  <si>
    <t>みよし福祉会</t>
  </si>
  <si>
    <t>宮良トミ</t>
  </si>
  <si>
    <t>0980-82-7850</t>
  </si>
  <si>
    <t>むつみ</t>
  </si>
  <si>
    <t>むつみ福祉会</t>
  </si>
  <si>
    <t>大城廣明</t>
  </si>
  <si>
    <t>うむさ</t>
  </si>
  <si>
    <t>もとやま福祉会</t>
  </si>
  <si>
    <t>山本紘八</t>
  </si>
  <si>
    <t>ゆたか</t>
  </si>
  <si>
    <t>ゆたか福祉会</t>
  </si>
  <si>
    <t>ゆりかご福祉会</t>
  </si>
  <si>
    <t>又吉幸一</t>
  </si>
  <si>
    <t>わかば</t>
  </si>
  <si>
    <t>わかば友の会</t>
  </si>
  <si>
    <t>垣花恵蔵</t>
  </si>
  <si>
    <t>わかめ</t>
  </si>
  <si>
    <t>わかめ福祉会</t>
  </si>
  <si>
    <t>饒平名勇吉</t>
  </si>
  <si>
    <t>わらべ福祉会</t>
  </si>
  <si>
    <t>金城操</t>
  </si>
  <si>
    <t>あいのその</t>
  </si>
  <si>
    <t>愛の園福祉会</t>
  </si>
  <si>
    <t>大城初美</t>
  </si>
  <si>
    <t>愛の泉福祉会</t>
  </si>
  <si>
    <t>高江洲昌榮</t>
  </si>
  <si>
    <t>愛育福祉会</t>
  </si>
  <si>
    <t>奥松文子</t>
  </si>
  <si>
    <t>愛護福祉会</t>
  </si>
  <si>
    <t>大城キク子</t>
  </si>
  <si>
    <t>やまびこ</t>
  </si>
  <si>
    <t>愛児福祉会</t>
  </si>
  <si>
    <t>比嘉春子</t>
  </si>
  <si>
    <t>愛泉福祉会</t>
  </si>
  <si>
    <t>愛和福祉会</t>
  </si>
  <si>
    <t>つくし</t>
  </si>
  <si>
    <t>育守福祉会</t>
  </si>
  <si>
    <t>久高唯昭</t>
  </si>
  <si>
    <t>育泉福祉会</t>
  </si>
  <si>
    <t>金城榮秀</t>
  </si>
  <si>
    <t>羽地福祉会</t>
  </si>
  <si>
    <t>宮城幸</t>
  </si>
  <si>
    <t>栄光福祉会</t>
  </si>
  <si>
    <t>新垣栄市</t>
  </si>
  <si>
    <t>栄福祉会</t>
  </si>
  <si>
    <t>又吉寛</t>
  </si>
  <si>
    <t>沖縄エンゼル福祉会</t>
  </si>
  <si>
    <t>大城久美子</t>
  </si>
  <si>
    <t>ひだまり</t>
  </si>
  <si>
    <t>温和会</t>
  </si>
  <si>
    <t>阿嘉宗武</t>
  </si>
  <si>
    <t>可愛福祉会</t>
  </si>
  <si>
    <t>新垣善正</t>
  </si>
  <si>
    <t>みやび</t>
  </si>
  <si>
    <t>雅福祉会</t>
  </si>
  <si>
    <t>兼城幸栄</t>
  </si>
  <si>
    <t>ゆうわ</t>
  </si>
  <si>
    <t>輝福祉会</t>
  </si>
  <si>
    <t>佐喜眞和子</t>
  </si>
  <si>
    <t>宮島福祉会</t>
  </si>
  <si>
    <t>島袋徳盛</t>
  </si>
  <si>
    <t>たんぽぽ</t>
  </si>
  <si>
    <t>共同福祉会</t>
  </si>
  <si>
    <t>嘉陽千恵子</t>
  </si>
  <si>
    <t>玉重福祉会</t>
  </si>
  <si>
    <t>玉村弥介</t>
  </si>
  <si>
    <t>でいご</t>
  </si>
  <si>
    <t>玉城福祉会</t>
  </si>
  <si>
    <t>玉城善徳</t>
  </si>
  <si>
    <t>金城報恩会</t>
  </si>
  <si>
    <t>金城文子</t>
  </si>
  <si>
    <t>わかさ</t>
  </si>
  <si>
    <t>とよみ</t>
  </si>
  <si>
    <t>金努福祉会</t>
  </si>
  <si>
    <t>神谷栄助</t>
  </si>
  <si>
    <t>具志頭福祉会</t>
  </si>
  <si>
    <t>仲間正一</t>
  </si>
  <si>
    <t>恵愛福祉会</t>
  </si>
  <si>
    <t>久場兼雄</t>
  </si>
  <si>
    <t>つぼみ</t>
  </si>
  <si>
    <t>恵福祉会</t>
  </si>
  <si>
    <t>赤嶺恵子</t>
  </si>
  <si>
    <t>健真福祉会</t>
  </si>
  <si>
    <t>渡真利文三</t>
  </si>
  <si>
    <t>健福祉会</t>
  </si>
  <si>
    <t>比嘉健</t>
  </si>
  <si>
    <t>兼盛福祉会</t>
  </si>
  <si>
    <t>大城栄子</t>
  </si>
  <si>
    <t>胡屋福祉会</t>
  </si>
  <si>
    <t>我謝孟親</t>
  </si>
  <si>
    <t>あゆみ</t>
  </si>
  <si>
    <t>　２　○○○○</t>
  </si>
  <si>
    <t>○○○○○円</t>
  </si>
  <si>
    <t>　計</t>
  </si>
  <si>
    <t>幸福祉会</t>
  </si>
  <si>
    <t>広栄福祉会</t>
  </si>
  <si>
    <t>又吉典子</t>
  </si>
  <si>
    <t>さわやか</t>
  </si>
  <si>
    <t>糸波福祉会</t>
  </si>
  <si>
    <t>平田政明</t>
  </si>
  <si>
    <t>糸浜福祉会</t>
  </si>
  <si>
    <t>金城重太郎</t>
  </si>
  <si>
    <t>慈母福祉会</t>
  </si>
  <si>
    <t>菊池藤吉</t>
  </si>
  <si>
    <t>七草福祉会</t>
  </si>
  <si>
    <t>玉城久旨</t>
  </si>
  <si>
    <t>0980-73-2621</t>
  </si>
  <si>
    <t>0980-73-3883</t>
  </si>
  <si>
    <t>車胤福祉会</t>
  </si>
  <si>
    <t>津波古充英</t>
  </si>
  <si>
    <t>若夏福祉会</t>
  </si>
  <si>
    <t>大城登美子</t>
  </si>
  <si>
    <t>若菜福祉会</t>
  </si>
  <si>
    <t>吉村昇</t>
  </si>
  <si>
    <t>若杉福祉会</t>
  </si>
  <si>
    <t>屋宜勝子</t>
  </si>
  <si>
    <t>さかえ</t>
  </si>
  <si>
    <t>若草福祉会</t>
  </si>
  <si>
    <t>高江洲栄</t>
  </si>
  <si>
    <t>小橋川福祉会</t>
  </si>
  <si>
    <t>田仲美智子</t>
  </si>
  <si>
    <t>照隅福祉会</t>
  </si>
  <si>
    <t>當間重美</t>
  </si>
  <si>
    <t>祥雲福祉会</t>
  </si>
  <si>
    <t>岡本恵螢</t>
  </si>
  <si>
    <t>0980-72-3704</t>
  </si>
  <si>
    <t>0980-73-8505</t>
  </si>
  <si>
    <t>あすなろ</t>
  </si>
  <si>
    <t>城山福祉会</t>
  </si>
  <si>
    <t>山城一</t>
  </si>
  <si>
    <t>伸芽福祉会</t>
  </si>
  <si>
    <t>宮城弘子</t>
  </si>
  <si>
    <t>めばえ</t>
  </si>
  <si>
    <t>新里福祉会</t>
  </si>
  <si>
    <t>仲元伝雄</t>
  </si>
  <si>
    <t>真功福祉会</t>
  </si>
  <si>
    <t>眞栄城愛子</t>
  </si>
  <si>
    <t>真正福祉会</t>
  </si>
  <si>
    <t>仲地正雄</t>
  </si>
  <si>
    <t>真泉福祉会</t>
  </si>
  <si>
    <t>真栄田義人</t>
  </si>
  <si>
    <t>あさひ</t>
  </si>
  <si>
    <t>真地福祉会</t>
  </si>
  <si>
    <t>喜屋武ヨシ</t>
  </si>
  <si>
    <t>みちしお</t>
  </si>
  <si>
    <t>儀保和美</t>
  </si>
  <si>
    <t>杉の子福祉会</t>
  </si>
  <si>
    <t>高江洲島子</t>
  </si>
  <si>
    <t>勢理客福祉会</t>
  </si>
  <si>
    <t>比嘉富子</t>
  </si>
  <si>
    <t>のぐさ</t>
  </si>
  <si>
    <t>生育福祉会</t>
  </si>
  <si>
    <t>仲村実利</t>
  </si>
  <si>
    <t>聖公会沖縄福祉会</t>
  </si>
  <si>
    <t>谷昌二</t>
  </si>
  <si>
    <t>聖心福祉会</t>
  </si>
  <si>
    <t>大嶺惇雄</t>
  </si>
  <si>
    <t>石垣福祉会</t>
  </si>
  <si>
    <t>大濱正美</t>
  </si>
  <si>
    <t>0980-82-1290</t>
  </si>
  <si>
    <t>あやめ</t>
  </si>
  <si>
    <t>千草福祉会</t>
  </si>
  <si>
    <t>金城敏子</t>
  </si>
  <si>
    <t>泉福祉会</t>
  </si>
  <si>
    <t>志良堂初子</t>
  </si>
  <si>
    <t>前田福祉会</t>
  </si>
  <si>
    <t>石川仁榮</t>
  </si>
  <si>
    <t>前平福祉会</t>
  </si>
  <si>
    <t>田川正子</t>
  </si>
  <si>
    <t>善隣福祉会</t>
  </si>
  <si>
    <t>我如古弘子</t>
  </si>
  <si>
    <t>てぃだ</t>
  </si>
  <si>
    <t>創清福祉会</t>
  </si>
  <si>
    <t>照屋修一</t>
  </si>
  <si>
    <t>まきら</t>
  </si>
  <si>
    <t>双葉福祉会</t>
  </si>
  <si>
    <t>新里トヨ</t>
  </si>
  <si>
    <t>0980-83-0218</t>
  </si>
  <si>
    <t>すだつ</t>
  </si>
  <si>
    <t>巣立福祉会</t>
  </si>
  <si>
    <t>嶺井政栄</t>
  </si>
  <si>
    <t>ひばり</t>
  </si>
  <si>
    <t>太陽福祉会</t>
  </si>
  <si>
    <t>下地宏幸</t>
  </si>
  <si>
    <t>0980-73-3399</t>
  </si>
  <si>
    <t>0980-73-0291</t>
  </si>
  <si>
    <t>大育福祉会</t>
  </si>
  <si>
    <t>佐次田静子</t>
  </si>
  <si>
    <t>のびる</t>
  </si>
  <si>
    <t>大伸福祉会</t>
  </si>
  <si>
    <t>大城幸栄</t>
  </si>
  <si>
    <t>みつる</t>
  </si>
  <si>
    <t>大成福祉会</t>
  </si>
  <si>
    <t>玉城智彦</t>
  </si>
  <si>
    <t>大地の子福祉会</t>
  </si>
  <si>
    <t>上原勇昭</t>
  </si>
  <si>
    <t>おおたけ</t>
  </si>
  <si>
    <t>大竹福祉会</t>
  </si>
  <si>
    <t>崎山直蔵</t>
  </si>
  <si>
    <t>ときわ</t>
  </si>
  <si>
    <t>大潮福祉会</t>
  </si>
  <si>
    <t>仲里信雄</t>
  </si>
  <si>
    <t>たいよう</t>
  </si>
  <si>
    <t>大平福祉会</t>
  </si>
  <si>
    <t>當山初子</t>
  </si>
  <si>
    <t>大輪福祉会</t>
  </si>
  <si>
    <t>名護市大北1-10-1</t>
  </si>
  <si>
    <t>0980-54-2261</t>
  </si>
  <si>
    <t>0980-53-4059</t>
  </si>
  <si>
    <t>ひばり</t>
  </si>
  <si>
    <t>下地順子</t>
  </si>
  <si>
    <t>太陽</t>
  </si>
  <si>
    <t>平良市字下里1082-4</t>
  </si>
  <si>
    <t>大育</t>
  </si>
  <si>
    <t>だいいく</t>
  </si>
  <si>
    <t>佐次田静子</t>
  </si>
  <si>
    <t>うるま市字石川2287-4</t>
  </si>
  <si>
    <t>098-964-2744</t>
  </si>
  <si>
    <t>098-964-2397</t>
  </si>
  <si>
    <t>のびる</t>
  </si>
  <si>
    <t>外間尚美</t>
  </si>
  <si>
    <t>大伸</t>
  </si>
  <si>
    <t>901-0414</t>
  </si>
  <si>
    <t>東風平町字当銘273-1</t>
  </si>
  <si>
    <t>098-998-4032</t>
  </si>
  <si>
    <t>098-998-0333</t>
  </si>
  <si>
    <t>みつる</t>
  </si>
  <si>
    <t>玉城智彦</t>
  </si>
  <si>
    <t>大成</t>
  </si>
  <si>
    <t>901-0362</t>
  </si>
  <si>
    <t>糸満市真栄里2041-3</t>
  </si>
  <si>
    <t>098-992-5300</t>
  </si>
  <si>
    <t>098-992-5319</t>
  </si>
  <si>
    <t>大地の子</t>
  </si>
  <si>
    <t>だいちのこ</t>
  </si>
  <si>
    <t>上原優子</t>
  </si>
  <si>
    <t>糸満市西崎6-4-8</t>
  </si>
  <si>
    <t>098-994-9288</t>
  </si>
  <si>
    <t>098-995-3316</t>
  </si>
  <si>
    <t>ふ</t>
  </si>
  <si>
    <t>おおたけ</t>
  </si>
  <si>
    <t>高江洲治美</t>
  </si>
  <si>
    <t>大竹</t>
  </si>
  <si>
    <t>那覇市曙2-8-13</t>
  </si>
  <si>
    <t>098-863-7388</t>
  </si>
  <si>
    <t>098-861-9292</t>
  </si>
  <si>
    <t>ときわ</t>
  </si>
  <si>
    <t>大潮</t>
  </si>
  <si>
    <t>901-0302</t>
  </si>
  <si>
    <t>糸満市字潮平741-1</t>
  </si>
  <si>
    <t>098-994-4734</t>
  </si>
  <si>
    <t>098-994-4739</t>
  </si>
  <si>
    <t>たいよう</t>
  </si>
  <si>
    <t>當山初子</t>
  </si>
  <si>
    <t>大平</t>
  </si>
  <si>
    <t>901-2113</t>
  </si>
  <si>
    <t>浦添市大平1-14-11</t>
  </si>
  <si>
    <t>098-878-1780</t>
  </si>
  <si>
    <t>098-878-1797</t>
  </si>
  <si>
    <t>へ</t>
  </si>
  <si>
    <t>若松</t>
  </si>
  <si>
    <t>わかまつ</t>
  </si>
  <si>
    <t>喜納節子</t>
  </si>
  <si>
    <t>大輪</t>
  </si>
  <si>
    <t>904-2173</t>
  </si>
  <si>
    <t>沖縄市字比屋根4-31-40</t>
  </si>
  <si>
    <t>098-932-7532</t>
  </si>
  <si>
    <t>098-932-9839</t>
  </si>
  <si>
    <t>ドレミ</t>
  </si>
  <si>
    <t>どれみ</t>
  </si>
  <si>
    <t>知名範子</t>
  </si>
  <si>
    <t>地覇田</t>
  </si>
  <si>
    <t>901-0235</t>
  </si>
  <si>
    <t>豊見城市字名嘉地333-2</t>
  </si>
  <si>
    <t>098-856-1822</t>
  </si>
  <si>
    <t>098-856-4031</t>
  </si>
  <si>
    <t>ほ</t>
  </si>
  <si>
    <t>光の子</t>
  </si>
  <si>
    <t>ひかりのこ</t>
  </si>
  <si>
    <t>友寄隆静</t>
  </si>
  <si>
    <t>中元</t>
  </si>
  <si>
    <t>904-0032</t>
  </si>
  <si>
    <t>沖縄市諸見里3-27-44</t>
  </si>
  <si>
    <t>098-932-3474</t>
  </si>
  <si>
    <t>098-933-8500</t>
  </si>
  <si>
    <t>ま</t>
  </si>
  <si>
    <t>津嘉山</t>
  </si>
  <si>
    <t>つかやま</t>
  </si>
  <si>
    <t>大城富子</t>
  </si>
  <si>
    <t>津慶</t>
  </si>
  <si>
    <t>南風原町字津嘉山105</t>
  </si>
  <si>
    <t>098-889-1336</t>
  </si>
  <si>
    <t>098-889-1380</t>
  </si>
  <si>
    <t>コスモ</t>
  </si>
  <si>
    <t>こすも</t>
  </si>
  <si>
    <t>豊田眞由美</t>
  </si>
  <si>
    <t>通篤</t>
  </si>
  <si>
    <t>那覇市牧志2-17-21</t>
  </si>
  <si>
    <t>098-869-1212</t>
  </si>
  <si>
    <t>098-869-5636</t>
  </si>
  <si>
    <t>松島</t>
  </si>
  <si>
    <t>まつしま</t>
  </si>
  <si>
    <t>伊禮玲子</t>
  </si>
  <si>
    <t>都島</t>
  </si>
  <si>
    <t>仲田貞子</t>
  </si>
  <si>
    <t>902-0069</t>
  </si>
  <si>
    <t>那覇市松島2-1-12</t>
  </si>
  <si>
    <t>098-886-1366</t>
  </si>
  <si>
    <t>渡</t>
  </si>
  <si>
    <t>わたり</t>
  </si>
  <si>
    <t>伊礼良樹</t>
  </si>
  <si>
    <t>903-0815</t>
  </si>
  <si>
    <t>那覇市首里金城町2-71</t>
  </si>
  <si>
    <t>098-886-4060</t>
  </si>
  <si>
    <t>内間みどり</t>
  </si>
  <si>
    <t>うちまみどり</t>
  </si>
  <si>
    <t>玉城初子</t>
  </si>
  <si>
    <t>東原</t>
  </si>
  <si>
    <t>901-2121</t>
  </si>
  <si>
    <t>浦添市内間3-1-13</t>
  </si>
  <si>
    <t>098-878-9984</t>
  </si>
  <si>
    <t>098-878-9990</t>
  </si>
  <si>
    <t>平和</t>
  </si>
  <si>
    <t>へいわ</t>
  </si>
  <si>
    <t>東風平和子</t>
  </si>
  <si>
    <t>東和</t>
  </si>
  <si>
    <t>902-0077</t>
  </si>
  <si>
    <t>那覇市長田2-34-41</t>
  </si>
  <si>
    <t>098-854-7221</t>
  </si>
  <si>
    <t>098-855-6792</t>
  </si>
  <si>
    <t>のびのび</t>
  </si>
  <si>
    <t>読谷山妙子</t>
  </si>
  <si>
    <t>同仁</t>
  </si>
  <si>
    <t>904-2225</t>
  </si>
  <si>
    <t>具志川市字喜屋武824-1</t>
  </si>
  <si>
    <t>098-974-1781</t>
  </si>
  <si>
    <t>098-974-1709</t>
  </si>
  <si>
    <t>わらべ</t>
  </si>
  <si>
    <t>當間美千代</t>
  </si>
  <si>
    <t>童愛</t>
  </si>
  <si>
    <t>901-2112</t>
  </si>
  <si>
    <t>浦添市字沢岻30</t>
  </si>
  <si>
    <t>098-877-8896</t>
  </si>
  <si>
    <t>098-877-8894</t>
  </si>
  <si>
    <t>み</t>
  </si>
  <si>
    <t>すがやま</t>
  </si>
  <si>
    <t>渡嘉敷真太郎</t>
  </si>
  <si>
    <t>那覇垣花</t>
  </si>
  <si>
    <t>901-0155</t>
  </si>
  <si>
    <t>那覇市金城町2-3-10</t>
  </si>
  <si>
    <t>098-858-8181</t>
  </si>
  <si>
    <t>098-858-8198</t>
  </si>
  <si>
    <t>みなみ</t>
  </si>
  <si>
    <t>米盛たみ子</t>
  </si>
  <si>
    <t>南山</t>
  </si>
  <si>
    <t>糸満市字糸満1532-1</t>
  </si>
  <si>
    <t>098-992-4977</t>
  </si>
  <si>
    <t>ひよどり</t>
  </si>
  <si>
    <t>花城千枝子</t>
  </si>
  <si>
    <t>南風</t>
  </si>
  <si>
    <t>906-0005</t>
  </si>
  <si>
    <t>平良市字西原1187</t>
  </si>
  <si>
    <t>すみれ</t>
  </si>
  <si>
    <t>新里喜久子</t>
  </si>
  <si>
    <t>日新</t>
  </si>
  <si>
    <t>901-1301</t>
  </si>
  <si>
    <t>与那原町字板良敷1425</t>
  </si>
  <si>
    <t>098-946-2324</t>
  </si>
  <si>
    <t>098-946-2380</t>
  </si>
  <si>
    <t>実りの里</t>
  </si>
  <si>
    <t>みのりのさと</t>
  </si>
  <si>
    <t>岸本悦子</t>
  </si>
  <si>
    <t>白銀</t>
  </si>
  <si>
    <t>905-0011</t>
  </si>
  <si>
    <t>名護市宮里4-5-17</t>
  </si>
  <si>
    <t>0980-53-0720</t>
  </si>
  <si>
    <t>0980-53-0733</t>
  </si>
  <si>
    <t>白鳥</t>
  </si>
  <si>
    <t>しらとり</t>
  </si>
  <si>
    <t>諸見里邦子</t>
  </si>
  <si>
    <t>沖縄市美里811-2</t>
  </si>
  <si>
    <t>098-937-2740</t>
  </si>
  <si>
    <t>わかたけ</t>
  </si>
  <si>
    <t>比嘉良公</t>
  </si>
  <si>
    <t>比謝川</t>
  </si>
  <si>
    <t>904-0305</t>
  </si>
  <si>
    <t>読谷村字都屋289</t>
  </si>
  <si>
    <t>098-956-1835</t>
  </si>
  <si>
    <t>美原</t>
  </si>
  <si>
    <t>みはら</t>
  </si>
  <si>
    <t>仲村春美</t>
  </si>
  <si>
    <t>904-1111</t>
  </si>
  <si>
    <t>石川市字東恩納1517</t>
  </si>
  <si>
    <t>098-965-0398</t>
  </si>
  <si>
    <t>098-965-7210</t>
  </si>
  <si>
    <t>みどりが丘</t>
  </si>
  <si>
    <t>みどりがおか</t>
  </si>
  <si>
    <t>謝花八重子</t>
  </si>
  <si>
    <t>富士</t>
  </si>
  <si>
    <t>901-0411</t>
  </si>
  <si>
    <t>東風平町字友寄734-2</t>
  </si>
  <si>
    <t>098-998-2575</t>
  </si>
  <si>
    <t>098-998-2542</t>
  </si>
  <si>
    <t>すこやか</t>
  </si>
  <si>
    <t>上原東</t>
  </si>
  <si>
    <t>文光</t>
  </si>
  <si>
    <t>904-2212</t>
  </si>
  <si>
    <t>具志川市字赤野1391-1</t>
  </si>
  <si>
    <t>098-973-1379</t>
  </si>
  <si>
    <t>098-974-2406</t>
  </si>
  <si>
    <t>かんな</t>
  </si>
  <si>
    <t>新里政</t>
  </si>
  <si>
    <t>平松</t>
  </si>
  <si>
    <t>904-1304</t>
  </si>
  <si>
    <t>宜野座村字漢那213</t>
  </si>
  <si>
    <t>098-968-3355</t>
  </si>
  <si>
    <t>へいわだい</t>
  </si>
  <si>
    <t>金城啓子</t>
  </si>
  <si>
    <t>豊見城市字宜保387-1</t>
  </si>
  <si>
    <t>098-856-3588</t>
  </si>
  <si>
    <t>098-856-0221</t>
  </si>
  <si>
    <t>野の花</t>
  </si>
  <si>
    <t>ののはな</t>
  </si>
  <si>
    <t>野原美和</t>
  </si>
  <si>
    <t>歩夢</t>
  </si>
  <si>
    <t>904-2312</t>
  </si>
  <si>
    <t>うるま市勝連平安名405-1</t>
  </si>
  <si>
    <t>098-978-6621</t>
  </si>
  <si>
    <t>童の城</t>
  </si>
  <si>
    <t>こどものしろ</t>
  </si>
  <si>
    <t>立津順子</t>
  </si>
  <si>
    <t>報徳</t>
  </si>
  <si>
    <t>900-0004</t>
  </si>
  <si>
    <t>那覇市銘苅3-17-1</t>
  </si>
  <si>
    <t>む</t>
  </si>
  <si>
    <t>こくら</t>
  </si>
  <si>
    <t>仲田房子</t>
  </si>
  <si>
    <t>豊春</t>
  </si>
  <si>
    <t>900-0024</t>
  </si>
  <si>
    <t>那覇市古波蔵2-4-32</t>
  </si>
  <si>
    <t>098-834-6000</t>
  </si>
  <si>
    <t>098-834-6017</t>
  </si>
  <si>
    <t>おなが</t>
  </si>
  <si>
    <t>大城通子</t>
  </si>
  <si>
    <t>豊穣</t>
  </si>
  <si>
    <t>901-0223</t>
  </si>
  <si>
    <t>豊見城市字翁長647-6</t>
  </si>
  <si>
    <t>098-850-1498</t>
  </si>
  <si>
    <t>098-850-1521</t>
  </si>
  <si>
    <t>小羊</t>
  </si>
  <si>
    <t>當山武</t>
  </si>
  <si>
    <t>鳳</t>
  </si>
  <si>
    <t>901-0608</t>
  </si>
  <si>
    <t>玉城村字親慶原749-2</t>
  </si>
  <si>
    <t>098-948-1550</t>
  </si>
  <si>
    <t>098-949-7494</t>
  </si>
  <si>
    <t>め</t>
  </si>
  <si>
    <t>愛善</t>
  </si>
  <si>
    <t>あいぜん</t>
  </si>
  <si>
    <t>仲尾善亘</t>
  </si>
  <si>
    <t>鳳友</t>
  </si>
  <si>
    <t>901-2206</t>
  </si>
  <si>
    <t>宜野湾市字愛知145-2</t>
  </si>
  <si>
    <t>098-892-1605</t>
  </si>
  <si>
    <t>098-893-4934</t>
  </si>
  <si>
    <t>しらかば</t>
  </si>
  <si>
    <t>諸喜田千鶴子</t>
  </si>
  <si>
    <t>北</t>
  </si>
  <si>
    <t>名護市大北4-8-25</t>
  </si>
  <si>
    <t>0980-52-5494</t>
  </si>
  <si>
    <t>も</t>
  </si>
  <si>
    <t>ありあけ</t>
  </si>
  <si>
    <t>赤嶺時子</t>
  </si>
  <si>
    <t>牧浦</t>
  </si>
  <si>
    <t>浦添市勢理客3-6-10</t>
  </si>
  <si>
    <t>098-878-1781</t>
  </si>
  <si>
    <t>098-942-1788</t>
  </si>
  <si>
    <t>や</t>
  </si>
  <si>
    <t>あかつき</t>
  </si>
  <si>
    <t>金城邦子</t>
  </si>
  <si>
    <t>睦</t>
  </si>
  <si>
    <t>904-2244</t>
  </si>
  <si>
    <t>具志川市字江洲413-2</t>
  </si>
  <si>
    <t>098-973-1202</t>
  </si>
  <si>
    <t>098-973-0583</t>
  </si>
  <si>
    <t>カンガルー</t>
  </si>
  <si>
    <t>かんがるー</t>
  </si>
  <si>
    <t>下地諒子</t>
  </si>
  <si>
    <t>夢の家</t>
  </si>
  <si>
    <t>平良市字西里777</t>
  </si>
  <si>
    <t>ゆ</t>
  </si>
  <si>
    <t>さつき</t>
  </si>
  <si>
    <t>沖山隆雄</t>
  </si>
  <si>
    <t>明秀</t>
  </si>
  <si>
    <t>宜野湾市真栄原3-24-13</t>
  </si>
  <si>
    <t>098-898-5435</t>
  </si>
  <si>
    <t>098-890-2525</t>
  </si>
  <si>
    <t>野菊</t>
  </si>
  <si>
    <t>のぎく</t>
  </si>
  <si>
    <t>吉武進</t>
  </si>
  <si>
    <t>901-0145</t>
  </si>
  <si>
    <t>那覇市高良1-9-10</t>
  </si>
  <si>
    <t>098-857-6849</t>
  </si>
  <si>
    <t>098-859-2488</t>
  </si>
  <si>
    <t>よしたけ</t>
  </si>
  <si>
    <t>吉武京子</t>
  </si>
  <si>
    <t>901-0146</t>
  </si>
  <si>
    <t>那覇市具志3-20-12</t>
  </si>
  <si>
    <t>098-857-1787</t>
  </si>
  <si>
    <t>098-857-3816</t>
  </si>
  <si>
    <t>はえばる</t>
  </si>
  <si>
    <t>城間千代</t>
  </si>
  <si>
    <t>野里</t>
  </si>
  <si>
    <t>南風原町字兼城519-5</t>
  </si>
  <si>
    <t>098-889-4259</t>
  </si>
  <si>
    <t>098-889-4671</t>
  </si>
  <si>
    <t>輝宝</t>
  </si>
  <si>
    <t>きほう</t>
  </si>
  <si>
    <t>天願ノリ子</t>
  </si>
  <si>
    <t>勇翔</t>
  </si>
  <si>
    <t>具志川市字喜屋武566-4</t>
  </si>
  <si>
    <t>098-973-9238</t>
  </si>
  <si>
    <t>友愛</t>
  </si>
  <si>
    <t>ゆうあい</t>
  </si>
  <si>
    <t>知花正勝</t>
  </si>
  <si>
    <t>与那原町字与那原71-1</t>
  </si>
  <si>
    <t>098-946-2632</t>
  </si>
  <si>
    <t>よ</t>
  </si>
  <si>
    <t>ラスカル</t>
  </si>
  <si>
    <t>らすかる</t>
  </si>
  <si>
    <t>伊波悦子</t>
  </si>
  <si>
    <t>友垣</t>
  </si>
  <si>
    <t>石川市曙2-11-47</t>
  </si>
  <si>
    <t>098-965-3060</t>
  </si>
  <si>
    <t>098-965-3299</t>
  </si>
  <si>
    <t>ハッピーネス</t>
  </si>
  <si>
    <t>はっぴーねす</t>
  </si>
  <si>
    <t>吉本ヨシ</t>
  </si>
  <si>
    <t>友和</t>
  </si>
  <si>
    <t>904-2226</t>
  </si>
  <si>
    <t>具志川市字仲嶺231</t>
  </si>
  <si>
    <t>098-974-1177</t>
  </si>
  <si>
    <t>098-974-1753</t>
  </si>
  <si>
    <t>ら</t>
  </si>
  <si>
    <t>安謝</t>
  </si>
  <si>
    <t>あじゃ</t>
  </si>
  <si>
    <t>三木元子</t>
  </si>
  <si>
    <t>郵住協</t>
  </si>
  <si>
    <t>那覇市安謝2-15-2</t>
  </si>
  <si>
    <t>098-868-7271</t>
  </si>
  <si>
    <t>098-868-7272</t>
  </si>
  <si>
    <t>わ</t>
  </si>
  <si>
    <t>ガジマル</t>
  </si>
  <si>
    <t>がじまる</t>
  </si>
  <si>
    <t>平良時江</t>
  </si>
  <si>
    <t>那覇市銘刈1-19-2</t>
  </si>
  <si>
    <t>098-866-1174</t>
  </si>
  <si>
    <t>098-868-9355</t>
  </si>
  <si>
    <t>喜名</t>
  </si>
  <si>
    <t>きな</t>
  </si>
  <si>
    <t>石嶺辰雄</t>
  </si>
  <si>
    <t>陽名</t>
  </si>
  <si>
    <t>904-0302</t>
  </si>
  <si>
    <t>読谷村字喜名2231</t>
  </si>
  <si>
    <t>098-958-5038</t>
  </si>
  <si>
    <t>琴の音</t>
  </si>
  <si>
    <t>ことのね</t>
  </si>
  <si>
    <t>幸地秀子</t>
  </si>
  <si>
    <t>養秀</t>
  </si>
  <si>
    <t>903-0826</t>
  </si>
  <si>
    <t>那覇市首里寒川町2-68-1</t>
  </si>
  <si>
    <t>098-886-3221</t>
  </si>
  <si>
    <t>希望の星</t>
  </si>
  <si>
    <t>きぼうのほし</t>
  </si>
  <si>
    <t>兼城佐代子</t>
  </si>
  <si>
    <t>琉愛</t>
  </si>
  <si>
    <t>具志川市みどり町5-18-9</t>
  </si>
  <si>
    <t>098-972-3800</t>
  </si>
  <si>
    <t>098-972-3801</t>
  </si>
  <si>
    <t>夢の子</t>
  </si>
  <si>
    <t>ゆめのこ</t>
  </si>
  <si>
    <t>兼城千枝子</t>
  </si>
  <si>
    <t>904-2243</t>
  </si>
  <si>
    <t>具志川市字宮里855</t>
  </si>
  <si>
    <t>098-973-7800</t>
  </si>
  <si>
    <t>098-973-1203</t>
  </si>
  <si>
    <t>あかな</t>
  </si>
  <si>
    <t>勝連清市</t>
  </si>
  <si>
    <t>粒豊</t>
  </si>
  <si>
    <t>具志川市字喜屋武409-4</t>
  </si>
  <si>
    <t>098-973-1201</t>
  </si>
  <si>
    <t>098-973-1990</t>
  </si>
  <si>
    <t>さみどり</t>
  </si>
  <si>
    <t>新田勤子</t>
  </si>
  <si>
    <t>緑川</t>
  </si>
  <si>
    <t>901-2132</t>
  </si>
  <si>
    <t>浦添市伊祖3-44-2</t>
  </si>
  <si>
    <t>098-879-2000</t>
  </si>
  <si>
    <t>いとし子</t>
  </si>
  <si>
    <t>小嶺輝次</t>
  </si>
  <si>
    <t>嶺丘</t>
  </si>
  <si>
    <t>905-0005</t>
  </si>
  <si>
    <t>名護市字為又285-2</t>
  </si>
  <si>
    <t>0980-52-3701</t>
  </si>
  <si>
    <t>0980-52-3610</t>
  </si>
  <si>
    <t>かりゆし</t>
  </si>
  <si>
    <t>喜屋武恵子</t>
  </si>
  <si>
    <t>翔</t>
  </si>
  <si>
    <t>沖縄市泡瀬1-16-9</t>
  </si>
  <si>
    <t>098-929-3737</t>
  </si>
  <si>
    <t>兼任</t>
  </si>
  <si>
    <t>駐車場使用あり</t>
  </si>
  <si>
    <t>駐車場使用なし</t>
  </si>
  <si>
    <t>欠席</t>
  </si>
  <si>
    <t>不明</t>
  </si>
  <si>
    <t>未回答</t>
  </si>
  <si>
    <t>比嘉繁三郎</t>
  </si>
  <si>
    <t>地覇田福祉会</t>
  </si>
  <si>
    <t>運天茂春</t>
  </si>
  <si>
    <t>中元福祉会</t>
  </si>
  <si>
    <t>西冨三郎</t>
  </si>
  <si>
    <t>津慶福祉会</t>
  </si>
  <si>
    <t>大城廣雄</t>
  </si>
  <si>
    <t>通篤福祉会</t>
  </si>
  <si>
    <t>糸嶺トヨ子</t>
  </si>
  <si>
    <t>都島友の会</t>
  </si>
  <si>
    <t>東原福祉会</t>
  </si>
  <si>
    <t>城田世達</t>
  </si>
  <si>
    <t>東和福祉会</t>
  </si>
  <si>
    <t>神里幸男</t>
  </si>
  <si>
    <t>のびのび</t>
  </si>
  <si>
    <t>同仁福祉会</t>
  </si>
  <si>
    <t>読谷山妙子</t>
  </si>
  <si>
    <t>わらべ</t>
  </si>
  <si>
    <t>童愛福祉会</t>
  </si>
  <si>
    <t>當間正章</t>
  </si>
  <si>
    <t>すがやま</t>
  </si>
  <si>
    <t>那覇垣花福祉会</t>
  </si>
  <si>
    <t>平良真弘</t>
  </si>
  <si>
    <t>みなみ</t>
  </si>
  <si>
    <t>南山福祉会</t>
  </si>
  <si>
    <t>上原一元</t>
  </si>
  <si>
    <t>ひよどり</t>
  </si>
  <si>
    <t>南風福祉会</t>
  </si>
  <si>
    <t>花城千枝子</t>
  </si>
  <si>
    <t>0980-72-7328</t>
  </si>
  <si>
    <t>すみれ</t>
  </si>
  <si>
    <t>日新福祉会</t>
  </si>
  <si>
    <t>新里吉康</t>
  </si>
  <si>
    <t>白銀福祉会</t>
  </si>
  <si>
    <t>岸本健</t>
  </si>
  <si>
    <t>白鳥福祉会</t>
  </si>
  <si>
    <t>諸見里哲弘</t>
  </si>
  <si>
    <t>わかたけ</t>
  </si>
  <si>
    <t>比謝川福祉会</t>
  </si>
  <si>
    <t>比嘉良公</t>
  </si>
  <si>
    <t>美原福祉会</t>
  </si>
  <si>
    <t>平敷昌一</t>
  </si>
  <si>
    <t>富士福祉会</t>
  </si>
  <si>
    <t>謝花清和</t>
  </si>
  <si>
    <t>すこやか</t>
  </si>
  <si>
    <t>文光福祉会</t>
  </si>
  <si>
    <t>上原記子</t>
  </si>
  <si>
    <t>かんな</t>
  </si>
  <si>
    <t>平松福祉会</t>
  </si>
  <si>
    <t>新里政</t>
  </si>
  <si>
    <t>へいわだい</t>
  </si>
  <si>
    <t>平和福祉会</t>
  </si>
  <si>
    <t>金城良彰</t>
  </si>
  <si>
    <t>歩夢福祉会</t>
  </si>
  <si>
    <t>野原勝</t>
  </si>
  <si>
    <t>報徳福祉会</t>
  </si>
  <si>
    <t>立津源徳</t>
  </si>
  <si>
    <t>こくら</t>
  </si>
  <si>
    <t>豊春福祉会</t>
  </si>
  <si>
    <t>瀬名波榮喜</t>
  </si>
  <si>
    <t>おなが</t>
  </si>
  <si>
    <t>豊穣福祉会</t>
  </si>
  <si>
    <t>大城通子</t>
  </si>
  <si>
    <t>鳳福祉会</t>
  </si>
  <si>
    <t>當山武</t>
  </si>
  <si>
    <t>鳳友福祉会</t>
  </si>
  <si>
    <t>仲尾善亘</t>
  </si>
  <si>
    <t>しらかば</t>
  </si>
  <si>
    <t>北福祉会</t>
  </si>
  <si>
    <t>諸喜田千鶴子</t>
  </si>
  <si>
    <t>ありあけ</t>
  </si>
  <si>
    <t>牧浦福祉会</t>
  </si>
  <si>
    <t>金城清正</t>
  </si>
  <si>
    <t>あかつき</t>
  </si>
  <si>
    <t>睦福祉会</t>
  </si>
  <si>
    <t>金城邦子</t>
  </si>
  <si>
    <t>夢の家福祉会</t>
  </si>
  <si>
    <t>下地盛叶</t>
  </si>
  <si>
    <t>0980-72-2440</t>
  </si>
  <si>
    <t>0980-72-9219</t>
  </si>
  <si>
    <t>さつき</t>
  </si>
  <si>
    <t>明秀福祉会</t>
  </si>
  <si>
    <t>下地光夫</t>
  </si>
  <si>
    <t>野菊福祉会</t>
  </si>
  <si>
    <t>吉武登</t>
  </si>
  <si>
    <t>よしたけ</t>
  </si>
  <si>
    <t>はえばる</t>
  </si>
  <si>
    <t>野里福祉会</t>
  </si>
  <si>
    <t>城間則光</t>
  </si>
  <si>
    <t>勇翔福祉会</t>
  </si>
  <si>
    <t>佐久田朝榮</t>
  </si>
  <si>
    <t>友愛福祉会</t>
  </si>
  <si>
    <t>知花正勝</t>
  </si>
  <si>
    <t>友垣福祉会</t>
  </si>
  <si>
    <t>伊波清子</t>
  </si>
  <si>
    <t>友和福祉会</t>
  </si>
  <si>
    <t>吉本眞光</t>
  </si>
  <si>
    <t>郵住協福祉会</t>
  </si>
  <si>
    <t>三木元子</t>
  </si>
  <si>
    <t>陽名福祉会</t>
  </si>
  <si>
    <t>石嶺辰雄</t>
  </si>
  <si>
    <t>養秀福祉会</t>
  </si>
  <si>
    <t>幸地隆明</t>
  </si>
  <si>
    <t>琉愛福祉会</t>
  </si>
  <si>
    <t>兼城賢三</t>
  </si>
  <si>
    <t>あかな</t>
  </si>
  <si>
    <t>粒豊福祉会</t>
  </si>
  <si>
    <t>銘刈榮一</t>
  </si>
  <si>
    <t>さみどり</t>
  </si>
  <si>
    <t>緑川福祉会</t>
  </si>
  <si>
    <t>大城永一郎</t>
  </si>
  <si>
    <t>嶺丘福祉会</t>
  </si>
  <si>
    <t>小嶺輝次</t>
  </si>
  <si>
    <t>かりゆし</t>
  </si>
  <si>
    <t>翔福祉会</t>
  </si>
  <si>
    <t>當眞嗣永</t>
  </si>
  <si>
    <t>県内私立保育所</t>
  </si>
  <si>
    <t>施 設 名</t>
  </si>
  <si>
    <t>施設長</t>
  </si>
  <si>
    <t>設置主体</t>
  </si>
  <si>
    <t>理事長</t>
  </si>
  <si>
    <t>兼</t>
  </si>
  <si>
    <t>認可年月日</t>
  </si>
  <si>
    <t>定員</t>
  </si>
  <si>
    <t>郵便番号</t>
  </si>
  <si>
    <t>所 在 地</t>
  </si>
  <si>
    <t>電話番号</t>
  </si>
  <si>
    <t>ＦＡＸ番号</t>
  </si>
  <si>
    <t>あ</t>
  </si>
  <si>
    <t>定員</t>
  </si>
  <si>
    <t>(前)　　　人→(後)　　　人</t>
  </si>
  <si>
    <t>あおぞら</t>
  </si>
  <si>
    <t>保育園</t>
  </si>
  <si>
    <t>仲原りつ子</t>
  </si>
  <si>
    <t>あおぞら</t>
  </si>
  <si>
    <t>福祉会</t>
  </si>
  <si>
    <t>901-1201</t>
  </si>
  <si>
    <t>大里村字嶺井537</t>
  </si>
  <si>
    <t>098-945-3557</t>
  </si>
  <si>
    <t>098-945-3698</t>
  </si>
  <si>
    <t>あけぼの</t>
  </si>
  <si>
    <t>下地ヨシ</t>
  </si>
  <si>
    <t>あけぼの</t>
  </si>
  <si>
    <t>906-0015</t>
  </si>
  <si>
    <t>平良市字久貝910-7</t>
  </si>
  <si>
    <t>みはら</t>
  </si>
  <si>
    <t>諸見里安智</t>
  </si>
  <si>
    <t>あさひ</t>
  </si>
  <si>
    <t>904-2153</t>
  </si>
  <si>
    <t>沖縄市美里1480-1</t>
  </si>
  <si>
    <t>098-937-9288</t>
  </si>
  <si>
    <t>098-937-9294</t>
  </si>
  <si>
    <t>玉の子</t>
  </si>
  <si>
    <t>たまのこ</t>
  </si>
  <si>
    <t>高良桂子</t>
  </si>
  <si>
    <t>うるま</t>
  </si>
  <si>
    <t>900-0013</t>
  </si>
  <si>
    <t>那覇市牧志2-3-15</t>
  </si>
  <si>
    <t>098-867-3221</t>
  </si>
  <si>
    <t>098-862-3930</t>
  </si>
  <si>
    <t>玉の子夜間</t>
  </si>
  <si>
    <t>たまのこやかん</t>
  </si>
  <si>
    <t>島袋愛子</t>
  </si>
  <si>
    <t>うるま</t>
  </si>
  <si>
    <t>あいの</t>
  </si>
  <si>
    <t>増田陽一</t>
  </si>
  <si>
    <t>オリブ</t>
  </si>
  <si>
    <t>友愛会</t>
  </si>
  <si>
    <t>907-0022</t>
  </si>
  <si>
    <t>石垣市字大川177</t>
  </si>
  <si>
    <t>オリブ</t>
  </si>
  <si>
    <t>おりぶ</t>
  </si>
  <si>
    <t>小倉隆一</t>
  </si>
  <si>
    <t>907-0003</t>
  </si>
  <si>
    <t>石垣市字平得74</t>
  </si>
  <si>
    <t>マリア</t>
  </si>
  <si>
    <t>まりあ</t>
  </si>
  <si>
    <t>奥浜佐代子</t>
  </si>
  <si>
    <t>カトリック</t>
  </si>
  <si>
    <t>902-0067</t>
  </si>
  <si>
    <t>那覇市安里3-7-2</t>
  </si>
  <si>
    <t>098-863-9879</t>
  </si>
  <si>
    <t>098-863-9880</t>
  </si>
  <si>
    <t>愛香</t>
  </si>
  <si>
    <t>あいか</t>
  </si>
  <si>
    <t>仲宗根寛明</t>
  </si>
  <si>
    <t>カヤ</t>
  </si>
  <si>
    <t>904-0011</t>
  </si>
  <si>
    <t>沖縄市照屋4-14-3</t>
  </si>
  <si>
    <t>098-938-1257</t>
  </si>
  <si>
    <t>098-938-1258</t>
  </si>
  <si>
    <t>こじか</t>
  </si>
  <si>
    <t>国吉節子</t>
  </si>
  <si>
    <t>こじか</t>
  </si>
  <si>
    <t>900-0005</t>
  </si>
  <si>
    <t>那覇市天久2-5-35</t>
  </si>
  <si>
    <t>098-941-4112</t>
  </si>
  <si>
    <t>098-941-4180</t>
  </si>
  <si>
    <t>ことぶき</t>
  </si>
  <si>
    <t>東盛壽子</t>
  </si>
  <si>
    <t>ことぶき</t>
  </si>
  <si>
    <t>904-2163</t>
  </si>
  <si>
    <t>沖縄市大里2-31-15</t>
  </si>
  <si>
    <t>098-937-5488</t>
  </si>
  <si>
    <t>こばと</t>
  </si>
  <si>
    <t>中石俊江</t>
  </si>
  <si>
    <t>こばと</t>
  </si>
  <si>
    <t>904-0033</t>
  </si>
  <si>
    <t>沖縄市山里1-18-18</t>
  </si>
  <si>
    <t>098-933-1002</t>
  </si>
  <si>
    <t>098-932-7487</t>
  </si>
  <si>
    <t>こひつじ</t>
  </si>
  <si>
    <t>保育所</t>
  </si>
  <si>
    <t>渡慶次輝子</t>
  </si>
  <si>
    <t>こひつじ</t>
  </si>
  <si>
    <t>901-0361</t>
  </si>
  <si>
    <t>糸満市字糸満388</t>
  </si>
  <si>
    <t>098-994-6916</t>
  </si>
  <si>
    <t>098-994-6932</t>
  </si>
  <si>
    <t>さくら</t>
  </si>
  <si>
    <t>宇座春枝</t>
  </si>
  <si>
    <t>さくら</t>
  </si>
  <si>
    <t>会</t>
  </si>
  <si>
    <t>902-0064</t>
  </si>
  <si>
    <t>那覇市寄宮1-16-10</t>
  </si>
  <si>
    <t>098-832-4549</t>
  </si>
  <si>
    <t>098-832-4558</t>
  </si>
  <si>
    <t>さんご</t>
  </si>
  <si>
    <t>金城美江子</t>
  </si>
  <si>
    <t>さんご</t>
  </si>
  <si>
    <t>901-1112</t>
  </si>
  <si>
    <t>南風原町字本部434-44</t>
  </si>
  <si>
    <t>098-889-1768</t>
  </si>
  <si>
    <t>西原白百合</t>
  </si>
  <si>
    <t>にしはらしらゆり</t>
  </si>
  <si>
    <t>大城常子</t>
  </si>
  <si>
    <t>シオン</t>
  </si>
  <si>
    <t>S42.3,20</t>
  </si>
  <si>
    <t>903-0117</t>
  </si>
  <si>
    <t>西原町字翁長303</t>
  </si>
  <si>
    <t>098-945-4534</t>
  </si>
  <si>
    <t>098-945-4571</t>
  </si>
  <si>
    <t>しののめ</t>
  </si>
  <si>
    <t>山内洋子</t>
  </si>
  <si>
    <t>しののめ</t>
  </si>
  <si>
    <t>901-2201</t>
  </si>
  <si>
    <t>宜野湾市新城2-43-1</t>
  </si>
  <si>
    <t>098-893-3806</t>
  </si>
  <si>
    <t>098-893-3877</t>
  </si>
  <si>
    <t>しらゆり</t>
  </si>
  <si>
    <t>兼島信子</t>
  </si>
  <si>
    <t>しらゆり保育園</t>
  </si>
  <si>
    <t>しらゆり</t>
  </si>
  <si>
    <t>兼島信子</t>
  </si>
  <si>
    <t>902-0078</t>
  </si>
  <si>
    <t>那覇市識名1-14-43</t>
  </si>
  <si>
    <t>098-855-2173</t>
  </si>
  <si>
    <t>さざなみ</t>
  </si>
  <si>
    <t>宮城信仁</t>
  </si>
  <si>
    <t>すかんぽ</t>
  </si>
  <si>
    <t>903-0113</t>
  </si>
  <si>
    <t>西原町字安室196-1</t>
  </si>
  <si>
    <t>098-945-1164</t>
  </si>
  <si>
    <t>098-944-4009</t>
  </si>
  <si>
    <t>二葉</t>
  </si>
  <si>
    <t>ふたば</t>
  </si>
  <si>
    <t>宮里由紀子</t>
  </si>
  <si>
    <t>すみれ</t>
  </si>
  <si>
    <t>902-0071</t>
  </si>
  <si>
    <t>那覇市繁多川1-13-4</t>
  </si>
  <si>
    <t>098-834-4691</t>
  </si>
  <si>
    <t>098-836-5584</t>
  </si>
  <si>
    <t>大地</t>
  </si>
  <si>
    <t>だいち</t>
  </si>
  <si>
    <t>嘉数成勇</t>
  </si>
  <si>
    <t>そてつ</t>
  </si>
  <si>
    <t>901-0241</t>
  </si>
  <si>
    <t>豊見城市字豊見城29</t>
  </si>
  <si>
    <t>098-856-0088</t>
  </si>
  <si>
    <t>たいら</t>
  </si>
  <si>
    <t>平純子</t>
  </si>
  <si>
    <t>たいら</t>
  </si>
  <si>
    <t>904-1106</t>
  </si>
  <si>
    <t>うるま市石川2513</t>
  </si>
  <si>
    <t>098-964-2975</t>
  </si>
  <si>
    <t>めだか</t>
  </si>
  <si>
    <t>謝花恵子</t>
  </si>
  <si>
    <t>ともえ</t>
  </si>
  <si>
    <t>901-1403</t>
  </si>
  <si>
    <t>佐敷町字佐敷230-1</t>
  </si>
  <si>
    <t>098-947-1710</t>
  </si>
  <si>
    <t>098-947-1597</t>
  </si>
  <si>
    <t>松本</t>
  </si>
  <si>
    <t>まつもと</t>
  </si>
  <si>
    <t>仲村恵子</t>
  </si>
  <si>
    <t>なかよし</t>
  </si>
  <si>
    <t>904-2151</t>
  </si>
  <si>
    <t>沖縄市松本5-10-5</t>
  </si>
  <si>
    <t>098-939-1335</t>
  </si>
  <si>
    <t>098-939-1390</t>
  </si>
  <si>
    <t>い</t>
  </si>
  <si>
    <t>伊波</t>
  </si>
  <si>
    <t>いは</t>
  </si>
  <si>
    <t>伊波キミエ</t>
  </si>
  <si>
    <t>のぞみ</t>
  </si>
  <si>
    <t>904-1115</t>
  </si>
  <si>
    <t>石川市字伊波887-1</t>
  </si>
  <si>
    <t>098-964-2175</t>
  </si>
  <si>
    <t>大空</t>
  </si>
  <si>
    <t>おおぞら</t>
  </si>
  <si>
    <t>松田ツル</t>
  </si>
  <si>
    <t>ハートフル</t>
  </si>
  <si>
    <t>903-0801</t>
  </si>
  <si>
    <t>那覇市首里末吉町3-63</t>
  </si>
  <si>
    <t>098-886-0101</t>
  </si>
  <si>
    <t>098-884-2211</t>
  </si>
  <si>
    <t>あおい</t>
  </si>
  <si>
    <t>大嶺美枝子</t>
  </si>
  <si>
    <t>ハイジ</t>
  </si>
  <si>
    <t>901-2127</t>
  </si>
  <si>
    <t>浦添市屋富祖1-3-17</t>
  </si>
  <si>
    <t>098-870-1240</t>
  </si>
  <si>
    <t>098-870-1368</t>
  </si>
  <si>
    <t>ハイジ</t>
  </si>
  <si>
    <t>はいじ</t>
  </si>
  <si>
    <t>伊佐啓子</t>
  </si>
  <si>
    <t>ハイジ</t>
  </si>
  <si>
    <t>901-2131</t>
  </si>
  <si>
    <t>浦添市牧港2-23-3</t>
  </si>
  <si>
    <t>098-879-6057</t>
  </si>
  <si>
    <t>098-879-6202</t>
  </si>
  <si>
    <t>う</t>
  </si>
  <si>
    <t>はなかご</t>
  </si>
  <si>
    <t>玉那覇栄子</t>
  </si>
  <si>
    <t>はなかご</t>
  </si>
  <si>
    <t>901-0305</t>
  </si>
  <si>
    <t>糸満市西崎町3-91-1</t>
  </si>
  <si>
    <t>098-995-4525</t>
  </si>
  <si>
    <t>098-992-0551</t>
  </si>
  <si>
    <t>松田</t>
  </si>
  <si>
    <t>まつだ</t>
  </si>
  <si>
    <t>久高ケイ子</t>
  </si>
  <si>
    <t>ひかり</t>
  </si>
  <si>
    <t>904-1301</t>
  </si>
  <si>
    <t>宜野座村字松田611-5</t>
  </si>
  <si>
    <t>098-968-8701</t>
  </si>
  <si>
    <t>098-968-8849</t>
  </si>
  <si>
    <t>え</t>
  </si>
  <si>
    <t>はとぽっぽ</t>
  </si>
  <si>
    <t>赤嶺正子</t>
  </si>
  <si>
    <t>ピジョン</t>
  </si>
  <si>
    <t>901-0153</t>
  </si>
  <si>
    <t>那覇市字宇栄原850-2</t>
  </si>
  <si>
    <t>098-857-7491</t>
  </si>
  <si>
    <t>098-859-1467</t>
  </si>
  <si>
    <t>ひまわり</t>
  </si>
  <si>
    <t>金城静江</t>
  </si>
  <si>
    <t>ひまわり</t>
  </si>
  <si>
    <t>901-0152</t>
  </si>
  <si>
    <t>那覇市小禄1-18-31</t>
  </si>
  <si>
    <t>098-857-1268</t>
  </si>
  <si>
    <t>098-858-4026</t>
  </si>
  <si>
    <t>お</t>
  </si>
  <si>
    <t>ふたば</t>
  </si>
  <si>
    <t>長田克子</t>
  </si>
  <si>
    <t>ひらら</t>
  </si>
  <si>
    <t>906-0007</t>
  </si>
  <si>
    <t>平良市字東仲宗根550-2</t>
  </si>
  <si>
    <t>ふくよか</t>
  </si>
  <si>
    <t>粟國勝子</t>
  </si>
  <si>
    <t>ふくよか</t>
  </si>
  <si>
    <t>904-2426</t>
  </si>
  <si>
    <t>与那城町字平安座8146-1</t>
  </si>
  <si>
    <t>098-977-7611</t>
  </si>
  <si>
    <t>098-977-7500</t>
  </si>
  <si>
    <t>ポプラ</t>
  </si>
  <si>
    <t>ぽぷら</t>
  </si>
  <si>
    <t>崎濱秀子</t>
  </si>
  <si>
    <t>ポプラ</t>
  </si>
  <si>
    <t>900-0025</t>
  </si>
  <si>
    <t>那覇市壺川2-5-13</t>
  </si>
  <si>
    <t>098-853-1819</t>
  </si>
  <si>
    <t>098-854-6315</t>
  </si>
  <si>
    <t>バンビ</t>
  </si>
  <si>
    <t>ばんび</t>
  </si>
  <si>
    <t>安次富安子</t>
  </si>
  <si>
    <t>まきば</t>
  </si>
  <si>
    <t>901-0612</t>
  </si>
  <si>
    <t>玉城村字當山125-9</t>
  </si>
  <si>
    <t>098-948-1416</t>
  </si>
  <si>
    <t>098-852-6366</t>
  </si>
  <si>
    <t>もみじ</t>
  </si>
  <si>
    <t>清田ヱイ子</t>
  </si>
  <si>
    <t>まつみ</t>
  </si>
  <si>
    <t>901-0212</t>
  </si>
  <si>
    <t>豊見城市字平良188-23</t>
  </si>
  <si>
    <t>098-850-7050</t>
  </si>
  <si>
    <t>098-850-7051</t>
  </si>
  <si>
    <t>か</t>
  </si>
  <si>
    <t>いちごえ</t>
  </si>
  <si>
    <t>渡嘉敷美智子</t>
  </si>
  <si>
    <t>マリヤ</t>
  </si>
  <si>
    <t>901-0156</t>
  </si>
  <si>
    <t>那覇市田原4-2-14</t>
  </si>
  <si>
    <t>098-852-0244</t>
  </si>
  <si>
    <t>（　　　　）階</t>
  </si>
  <si>
    <t>○㎡×○人＝○㎡</t>
  </si>
  <si>
    <t>（　　　　）階</t>
  </si>
  <si>
    <t>みぎわ</t>
  </si>
  <si>
    <t>新城あい</t>
  </si>
  <si>
    <t>903-0804</t>
  </si>
  <si>
    <t>那覇市首里石嶺町4-109-1</t>
  </si>
  <si>
    <t>098-887-3121</t>
  </si>
  <si>
    <t>098-887-3127</t>
  </si>
  <si>
    <t>みつわ</t>
  </si>
  <si>
    <t>大城トキ子</t>
  </si>
  <si>
    <t>みつわ</t>
  </si>
  <si>
    <t>901-1113</t>
  </si>
  <si>
    <t>南風原町字喜屋武416-2</t>
  </si>
  <si>
    <t>098-889-0767</t>
  </si>
  <si>
    <t>098-889-0769</t>
  </si>
  <si>
    <t>みどり</t>
  </si>
  <si>
    <t>石川キヨ子</t>
  </si>
  <si>
    <t>みどり</t>
  </si>
  <si>
    <t>那覇市首里石嶺町4-216-3</t>
  </si>
  <si>
    <t>098-886-6016</t>
  </si>
  <si>
    <t>098-886-9424</t>
  </si>
  <si>
    <t>ひまわりっ童</t>
  </si>
  <si>
    <t>ひまわりっこ</t>
  </si>
  <si>
    <t>ほいくえん</t>
  </si>
  <si>
    <t>安座間葉子</t>
  </si>
  <si>
    <t>みどり葉</t>
  </si>
  <si>
    <t>904-2215</t>
  </si>
  <si>
    <t>具志川市みどり町2-22-22</t>
  </si>
  <si>
    <t>098-974-4611</t>
  </si>
  <si>
    <t>港川</t>
  </si>
  <si>
    <t>みなとがわ</t>
  </si>
  <si>
    <t>長嶺久美子</t>
  </si>
  <si>
    <t>みなと</t>
  </si>
  <si>
    <t>901-0511</t>
  </si>
  <si>
    <t>具志頭村字港川95</t>
  </si>
  <si>
    <t>098-998-2722</t>
  </si>
  <si>
    <t>098-835-7333</t>
  </si>
  <si>
    <t>百合が丘</t>
  </si>
  <si>
    <t>ゆりがおか</t>
  </si>
  <si>
    <t>金城百合子</t>
  </si>
  <si>
    <t>みのり</t>
  </si>
  <si>
    <t>904-2224</t>
  </si>
  <si>
    <t>具志川市字大田757</t>
  </si>
  <si>
    <t>098-973-6645</t>
  </si>
  <si>
    <t>098-973-8263</t>
  </si>
  <si>
    <t>き</t>
  </si>
  <si>
    <t>みよし</t>
  </si>
  <si>
    <t>宮良トミ</t>
  </si>
  <si>
    <t>みよし</t>
  </si>
  <si>
    <t>907-0024</t>
  </si>
  <si>
    <t>石垣市字新川362-5</t>
  </si>
  <si>
    <t>0980-82-7902</t>
  </si>
  <si>
    <t>むつみ</t>
  </si>
  <si>
    <t>大城廣明</t>
  </si>
  <si>
    <t>むつみ</t>
  </si>
  <si>
    <t>901-0243</t>
  </si>
  <si>
    <t>豊見城市字上田449-5</t>
  </si>
  <si>
    <t>098-850-1792</t>
  </si>
  <si>
    <t>098-850-7080</t>
  </si>
  <si>
    <t>うむさ</t>
  </si>
  <si>
    <t>山本房江</t>
  </si>
  <si>
    <t>もとやま</t>
  </si>
  <si>
    <t>905-0006</t>
  </si>
  <si>
    <t>名護市字宇茂佐110-2</t>
  </si>
  <si>
    <t>0980-53-0990</t>
  </si>
  <si>
    <t>0980-53-0991</t>
  </si>
  <si>
    <t>ゆたか</t>
  </si>
  <si>
    <t>玉城雄幸</t>
  </si>
  <si>
    <t>ゆたか</t>
  </si>
  <si>
    <t>901-0213</t>
  </si>
  <si>
    <t>豊見城市字高嶺589</t>
  </si>
  <si>
    <t>098-850-5992</t>
  </si>
  <si>
    <t>098-856-4980</t>
  </si>
  <si>
    <t>く</t>
  </si>
  <si>
    <t>牧港ひまわり</t>
  </si>
  <si>
    <t>まきみなとひまわり</t>
  </si>
  <si>
    <t>又吉百合子</t>
  </si>
  <si>
    <t>ゆりかご</t>
  </si>
  <si>
    <t>浦添市牧港4-1-16</t>
  </si>
  <si>
    <t>098-876-2850</t>
  </si>
  <si>
    <t>098-876-2858</t>
  </si>
  <si>
    <t>わかば</t>
  </si>
  <si>
    <t>垣花ウメ</t>
  </si>
  <si>
    <t>わかば</t>
  </si>
  <si>
    <t>友の会</t>
  </si>
  <si>
    <t>902-0064</t>
  </si>
  <si>
    <t>那覇市寄宮1-7-3</t>
  </si>
  <si>
    <t>098-832-6600</t>
  </si>
  <si>
    <t>098-836-5489</t>
  </si>
  <si>
    <t>こ</t>
  </si>
  <si>
    <t>わかめ</t>
  </si>
  <si>
    <t>饒平名勝彦</t>
  </si>
  <si>
    <t>わかめ</t>
  </si>
  <si>
    <t>那覇市首里石嶺町3-199-2</t>
  </si>
  <si>
    <t>098-885-2103</t>
  </si>
  <si>
    <t>098-885-6049</t>
  </si>
  <si>
    <t>愛の星</t>
  </si>
  <si>
    <t>あいのほし</t>
  </si>
  <si>
    <t>松田秀宏</t>
  </si>
  <si>
    <t>わらべ</t>
  </si>
  <si>
    <t>904-0012</t>
  </si>
  <si>
    <t>沖縄市安慶田4-9-35</t>
  </si>
  <si>
    <t>098-932-4150</t>
  </si>
  <si>
    <t>098-930-0018</t>
  </si>
  <si>
    <t>あいのその</t>
  </si>
  <si>
    <t>嘉味田洋子</t>
  </si>
  <si>
    <t>愛の園</t>
  </si>
  <si>
    <t>901-2125</t>
  </si>
  <si>
    <t>浦添市仲西2-3-11</t>
  </si>
  <si>
    <t>098-879-1879</t>
  </si>
  <si>
    <t>098-875-0779</t>
  </si>
  <si>
    <t>愛の泉</t>
  </si>
  <si>
    <t>あいのいずみ</t>
  </si>
  <si>
    <t>金城キヨ子</t>
  </si>
  <si>
    <t>904-2171</t>
  </si>
  <si>
    <t>沖縄市高原5-14-30</t>
  </si>
  <si>
    <t>098-937-0195</t>
  </si>
  <si>
    <t>098-937-0198</t>
  </si>
  <si>
    <t>愛育</t>
  </si>
  <si>
    <t>あいいく</t>
  </si>
  <si>
    <t>奥松文子</t>
  </si>
  <si>
    <t>904-0113</t>
  </si>
  <si>
    <t>北谷町字宮城1-33</t>
  </si>
  <si>
    <t>098-936-2959</t>
  </si>
  <si>
    <t>098-936-0245</t>
  </si>
  <si>
    <t>愛護</t>
  </si>
  <si>
    <t>あいご</t>
  </si>
  <si>
    <t>大城キク子</t>
  </si>
  <si>
    <t>901-1204</t>
  </si>
  <si>
    <t>大里村字稲嶺1997</t>
  </si>
  <si>
    <t>098-945-7705</t>
  </si>
  <si>
    <t>098-945-9375</t>
  </si>
  <si>
    <t>やまびこ</t>
  </si>
  <si>
    <t>小橋川真智子</t>
  </si>
  <si>
    <t>愛児</t>
  </si>
  <si>
    <t>905-0007</t>
  </si>
  <si>
    <t>名護市字屋部42-5</t>
  </si>
  <si>
    <t>0980-52-3670</t>
  </si>
  <si>
    <t>愛泉</t>
  </si>
  <si>
    <t>あいせん</t>
  </si>
  <si>
    <t>神谷ワカ子</t>
  </si>
  <si>
    <t>芳澤信</t>
  </si>
  <si>
    <t>那覇市安里3-19-16</t>
  </si>
  <si>
    <t>098-867-5133</t>
  </si>
  <si>
    <t>098-867-5134</t>
  </si>
  <si>
    <t>愛和</t>
  </si>
  <si>
    <t>あいわ</t>
  </si>
  <si>
    <t>喜納立宜</t>
  </si>
  <si>
    <t>喜納立宣</t>
  </si>
  <si>
    <t>903-0103</t>
  </si>
  <si>
    <t>西原町字小那覇337-2</t>
  </si>
  <si>
    <t>098-945-4418</t>
  </si>
  <si>
    <t>つくし</t>
  </si>
  <si>
    <t>久高春子</t>
  </si>
  <si>
    <t>育守</t>
  </si>
  <si>
    <t>904-1101</t>
  </si>
  <si>
    <t>石川市東山本町2-4-32</t>
  </si>
  <si>
    <t>098-965-3804</t>
  </si>
  <si>
    <t>エミール</t>
  </si>
  <si>
    <t>えみーる</t>
  </si>
  <si>
    <t>大城敏美</t>
  </si>
  <si>
    <t>育泉</t>
  </si>
  <si>
    <t>902-0064</t>
  </si>
  <si>
    <t>那覇市寄宮3-3-5</t>
  </si>
  <si>
    <t>098-853-0741</t>
  </si>
  <si>
    <t>098-853-0800</t>
  </si>
  <si>
    <t>第二エミール</t>
  </si>
  <si>
    <t>だいにえみーる</t>
  </si>
  <si>
    <t>金城宏子</t>
  </si>
  <si>
    <t>902-0075</t>
  </si>
  <si>
    <t>那覇市国場1180-7</t>
  </si>
  <si>
    <t>098-832-6006</t>
  </si>
  <si>
    <t>098-835-2322</t>
  </si>
  <si>
    <t>銀のすず</t>
  </si>
  <si>
    <t>ぎんのすず</t>
  </si>
  <si>
    <t>宮城幸</t>
  </si>
  <si>
    <t>羽地</t>
  </si>
  <si>
    <t>905-1143</t>
  </si>
  <si>
    <t>名護市字真喜屋682</t>
  </si>
  <si>
    <t>0980-58-2301</t>
  </si>
  <si>
    <t>0980-58-2317</t>
  </si>
  <si>
    <t>さ</t>
  </si>
  <si>
    <t>シャローム</t>
  </si>
  <si>
    <t>しゃろーむ</t>
  </si>
  <si>
    <t>新垣美恵子</t>
  </si>
  <si>
    <t>栄光</t>
  </si>
  <si>
    <t>沖縄市高原1-3-80</t>
  </si>
  <si>
    <t>098-933-8259</t>
  </si>
  <si>
    <t>098-933-8025</t>
  </si>
  <si>
    <t>あかるい子</t>
  </si>
  <si>
    <t>あかるいこ</t>
  </si>
  <si>
    <t>又吉江美子</t>
  </si>
  <si>
    <t>栄</t>
  </si>
  <si>
    <t>904-2205</t>
  </si>
  <si>
    <t>具志川市字栄野比357-4</t>
  </si>
  <si>
    <t>098-972-4358</t>
  </si>
  <si>
    <t>098-972-3077</t>
  </si>
  <si>
    <t>グッピー</t>
  </si>
  <si>
    <t>ぐっぴー</t>
  </si>
  <si>
    <t>ウィンフィールドひろみ</t>
  </si>
  <si>
    <t>沖縄エンゼル</t>
  </si>
  <si>
    <t>900-0002</t>
  </si>
  <si>
    <t>那覇市曙2-21-12</t>
  </si>
  <si>
    <t>098-861-1931</t>
  </si>
  <si>
    <t>098-866-9640</t>
  </si>
  <si>
    <t>ひだまり</t>
  </si>
  <si>
    <t>阿嘉よね子</t>
  </si>
  <si>
    <t>温和</t>
  </si>
  <si>
    <t>904-0104</t>
  </si>
  <si>
    <t>北谷町字桃原3-8</t>
  </si>
  <si>
    <t>098-936-8084</t>
  </si>
  <si>
    <t>098-936-8014</t>
  </si>
  <si>
    <t>可愛</t>
  </si>
  <si>
    <t>かわい</t>
  </si>
  <si>
    <t>新垣則子</t>
  </si>
  <si>
    <t>901-2215</t>
  </si>
  <si>
    <t>宜野湾市真栄原1-7-25</t>
  </si>
  <si>
    <t>098-897-7157</t>
  </si>
  <si>
    <t>098-890-1463</t>
  </si>
  <si>
    <t>みやび</t>
  </si>
  <si>
    <t>兼城照美</t>
  </si>
  <si>
    <t>雅</t>
  </si>
  <si>
    <t>900-0003</t>
  </si>
  <si>
    <t>那覇市安謝1-8-24</t>
  </si>
  <si>
    <t>098-941-5567</t>
  </si>
  <si>
    <t>098-941-5558</t>
  </si>
  <si>
    <t>ゆうわ</t>
  </si>
  <si>
    <t>佐喜眞和子</t>
  </si>
  <si>
    <t>輝</t>
  </si>
  <si>
    <t>901-2203</t>
  </si>
  <si>
    <t>宜野湾市野嵩4-22-1</t>
  </si>
  <si>
    <t>098-893-2705</t>
  </si>
  <si>
    <t>098-893-2718</t>
  </si>
  <si>
    <t>東江</t>
  </si>
  <si>
    <t>あがりえ</t>
  </si>
  <si>
    <t>島袋文子</t>
  </si>
  <si>
    <t>宮島</t>
  </si>
  <si>
    <t>905-0021</t>
  </si>
  <si>
    <t>名護市東江1-10-24</t>
  </si>
  <si>
    <t>0980-52-2262</t>
  </si>
  <si>
    <t>し</t>
  </si>
  <si>
    <t>たんぽぽ</t>
  </si>
  <si>
    <t>嘉陽千恵子</t>
  </si>
  <si>
    <t>共同</t>
  </si>
  <si>
    <t>904-2142</t>
  </si>
  <si>
    <t>沖縄市登川1-33-3</t>
  </si>
  <si>
    <t>098-938-9379</t>
  </si>
  <si>
    <t>愛心</t>
  </si>
  <si>
    <t>あいしん</t>
  </si>
  <si>
    <t>玉村八重子</t>
  </si>
  <si>
    <t>玉重</t>
  </si>
  <si>
    <t>902-0073</t>
  </si>
  <si>
    <t>那覇市上間384-15</t>
  </si>
  <si>
    <t>098-854-5386</t>
  </si>
  <si>
    <t>でいご</t>
  </si>
  <si>
    <t>玉城ヨシ子</t>
  </si>
  <si>
    <t>玉城</t>
  </si>
  <si>
    <t>904-2165</t>
  </si>
  <si>
    <t>沖縄市宮里3-25-22</t>
  </si>
  <si>
    <t>098-938-3378</t>
  </si>
  <si>
    <t>098-939-1822</t>
  </si>
  <si>
    <t>室川</t>
  </si>
  <si>
    <t>むろかわ</t>
  </si>
  <si>
    <t>玉城善徳</t>
  </si>
  <si>
    <t>904-0013</t>
  </si>
  <si>
    <t>沖縄市室川2-5-20</t>
  </si>
  <si>
    <t>098-937-7008</t>
  </si>
  <si>
    <t>098-937-5614</t>
  </si>
  <si>
    <t>室川夜間</t>
  </si>
  <si>
    <t>むろかわやかん</t>
  </si>
  <si>
    <t>志多伯洋子</t>
  </si>
  <si>
    <t>沖縄市室川2-18-8</t>
  </si>
  <si>
    <t>098-921-3090</t>
  </si>
  <si>
    <t>098-921-3091</t>
  </si>
  <si>
    <t>みやぎ原</t>
  </si>
  <si>
    <t>みやぎはら</t>
  </si>
  <si>
    <t>中川多美子</t>
  </si>
  <si>
    <t>金城</t>
  </si>
  <si>
    <t>報恩会</t>
  </si>
  <si>
    <t>902-0064</t>
  </si>
  <si>
    <t>那覇市寄宮1-16-1</t>
  </si>
  <si>
    <t>098-832-3914</t>
  </si>
  <si>
    <t>098-832-6161</t>
  </si>
  <si>
    <t>わかさ</t>
  </si>
  <si>
    <t>嘉陽田圭子</t>
  </si>
  <si>
    <t>900-0032</t>
  </si>
  <si>
    <t>那覇市松山1-28-1</t>
  </si>
  <si>
    <t>098-868-7713</t>
  </si>
  <si>
    <t>098-868-7738</t>
  </si>
  <si>
    <t>とよみ</t>
  </si>
  <si>
    <t>金城努</t>
  </si>
  <si>
    <t>金努</t>
  </si>
  <si>
    <t>901-0201</t>
  </si>
  <si>
    <t>豊見城市字真玉橋238-1</t>
  </si>
  <si>
    <t>098-850-1122</t>
  </si>
  <si>
    <t>098-850-1195</t>
  </si>
  <si>
    <t>す</t>
  </si>
  <si>
    <t>具志頭</t>
  </si>
  <si>
    <t>ぐしかみ</t>
  </si>
  <si>
    <t>仲間久子</t>
  </si>
  <si>
    <t>901-0512</t>
  </si>
  <si>
    <t>具志頭村字具志頭26-1</t>
  </si>
  <si>
    <t>098-998-5857</t>
  </si>
  <si>
    <t>098-835-7425</t>
  </si>
  <si>
    <t>伊差川</t>
  </si>
  <si>
    <t>いさがわ</t>
  </si>
  <si>
    <t>久場文子</t>
  </si>
  <si>
    <t>恵愛</t>
  </si>
  <si>
    <t>905-1152</t>
  </si>
  <si>
    <t>名護市字伊差川224-2</t>
  </si>
  <si>
    <t>0980-52-3452</t>
  </si>
  <si>
    <t>つぼみ</t>
  </si>
  <si>
    <t>赤嶺恵子</t>
  </si>
  <si>
    <t>恵</t>
  </si>
  <si>
    <t>901-0202</t>
  </si>
  <si>
    <t>豊見城市字嘉数469-5</t>
  </si>
  <si>
    <t>098-850-3773</t>
  </si>
  <si>
    <t>098-850-3743</t>
  </si>
  <si>
    <t>コスモス</t>
  </si>
  <si>
    <t>こすもす</t>
  </si>
  <si>
    <t>渡真利望</t>
  </si>
  <si>
    <t>健真</t>
  </si>
  <si>
    <t>901-1303</t>
  </si>
  <si>
    <t>与那原町字与那原2943-2</t>
  </si>
  <si>
    <t>098-946-5262</t>
  </si>
  <si>
    <t>098-946-5264</t>
  </si>
  <si>
    <t>大輝</t>
  </si>
  <si>
    <t>だいき</t>
  </si>
  <si>
    <t>比嘉房子</t>
  </si>
  <si>
    <t>健</t>
  </si>
  <si>
    <t>901-0205</t>
  </si>
  <si>
    <t>豊見城市字根差部288-1</t>
  </si>
  <si>
    <t>098-850-7445</t>
  </si>
  <si>
    <t>098-850-7446</t>
  </si>
  <si>
    <t>せ</t>
  </si>
  <si>
    <t>兼城</t>
  </si>
  <si>
    <t>かねぐすく</t>
  </si>
  <si>
    <t>大城栄子</t>
  </si>
  <si>
    <t>兼盛</t>
  </si>
  <si>
    <t>901-1111</t>
  </si>
  <si>
    <t>南風原町字兼城１３１番地の３</t>
  </si>
  <si>
    <t>098-889-4378</t>
  </si>
  <si>
    <t>098-889-4455</t>
  </si>
  <si>
    <t>胡屋</t>
  </si>
  <si>
    <t>ごや</t>
  </si>
  <si>
    <t>我謝孟親</t>
  </si>
  <si>
    <t>904-0021</t>
  </si>
  <si>
    <t>沖縄市胡屋2-8-8</t>
  </si>
  <si>
    <t>098-933-0268</t>
  </si>
  <si>
    <t>098-933-8815</t>
  </si>
  <si>
    <t>あゆみ</t>
  </si>
  <si>
    <t>冝保明美</t>
  </si>
  <si>
    <t>幸</t>
  </si>
  <si>
    <t>金城幸善</t>
  </si>
  <si>
    <t>901-0244</t>
  </si>
  <si>
    <t>豊見城市字宜保253</t>
  </si>
  <si>
    <t>098-850-3043</t>
  </si>
  <si>
    <t>098-850-3255</t>
  </si>
  <si>
    <t>た</t>
  </si>
  <si>
    <t>広栄</t>
  </si>
  <si>
    <t>こうえい</t>
  </si>
  <si>
    <t>又吉典子</t>
  </si>
  <si>
    <t>901-2101</t>
  </si>
  <si>
    <t>浦添市字西原2496-1</t>
  </si>
  <si>
    <t>098-877-0568</t>
  </si>
  <si>
    <t>098-877-3275</t>
  </si>
  <si>
    <t>さわやか</t>
  </si>
  <si>
    <t>平田めぐみ</t>
  </si>
  <si>
    <t>糸波</t>
  </si>
  <si>
    <t>901-0315</t>
  </si>
  <si>
    <t>糸満市照屋435</t>
  </si>
  <si>
    <t>098-994-9125</t>
  </si>
  <si>
    <t>098-994-9137</t>
  </si>
  <si>
    <t>浜川</t>
  </si>
  <si>
    <t>はまかわ</t>
  </si>
  <si>
    <t>金城悦子</t>
  </si>
  <si>
    <t>糸浜</t>
  </si>
  <si>
    <t>901-0303</t>
  </si>
  <si>
    <t>糸満市兼城389-2</t>
  </si>
  <si>
    <t>098-992-2767</t>
  </si>
  <si>
    <t>098-992-2768</t>
  </si>
  <si>
    <t>南風原はなぞの</t>
  </si>
  <si>
    <t>はえばるはなぞの</t>
  </si>
  <si>
    <t>菊地せい子</t>
  </si>
  <si>
    <t>慈母</t>
  </si>
  <si>
    <t>901-1101</t>
  </si>
  <si>
    <t>南風原町字大名156-4</t>
  </si>
  <si>
    <t>098-889-3425</t>
  </si>
  <si>
    <t>098-889-6496</t>
  </si>
  <si>
    <t>竹の子</t>
  </si>
  <si>
    <t>たけのこ</t>
  </si>
  <si>
    <t>玉城竹子</t>
  </si>
  <si>
    <t>七草</t>
  </si>
  <si>
    <t>906-0013</t>
  </si>
  <si>
    <t>平良市字下里215-4</t>
  </si>
  <si>
    <t>秋津</t>
  </si>
  <si>
    <t>あきつ</t>
  </si>
  <si>
    <t>津波古充英</t>
  </si>
  <si>
    <t>車胤</t>
  </si>
  <si>
    <t>901-2212</t>
  </si>
  <si>
    <t>宜野湾市長田3-32-5</t>
  </si>
  <si>
    <t>098-892-5068</t>
  </si>
  <si>
    <t>098-893-6200</t>
  </si>
  <si>
    <t>若夏</t>
  </si>
  <si>
    <t>わかなつ</t>
  </si>
  <si>
    <t>大城登美子</t>
  </si>
  <si>
    <t>901-1117</t>
  </si>
  <si>
    <t>南風原町字津嘉山1666-11</t>
  </si>
  <si>
    <t>098-882-7800</t>
  </si>
  <si>
    <t>098-889-4379</t>
  </si>
  <si>
    <t>仲原</t>
  </si>
  <si>
    <t>なかはら</t>
  </si>
  <si>
    <t>吉村昇</t>
  </si>
  <si>
    <t>若菜</t>
  </si>
  <si>
    <t>901-2205</t>
  </si>
  <si>
    <t>宜野湾市赤道1-16-11</t>
  </si>
  <si>
    <t>098-892-6509</t>
  </si>
  <si>
    <t>098-892-6513</t>
  </si>
  <si>
    <t>若杉</t>
  </si>
  <si>
    <t>わかすぎ</t>
  </si>
  <si>
    <t>屋宜勝子</t>
  </si>
  <si>
    <t>903-0802</t>
  </si>
  <si>
    <t>那覇市首里大名町1-64-5</t>
  </si>
  <si>
    <t>098-887-1912</t>
  </si>
  <si>
    <t>098-884-1299</t>
  </si>
  <si>
    <t>さかえ</t>
  </si>
  <si>
    <t>高江洲昌巳</t>
  </si>
  <si>
    <t>若草</t>
  </si>
  <si>
    <t>904-0034</t>
  </si>
  <si>
    <t>沖縄市山内4-1-41</t>
  </si>
  <si>
    <t>098-933-0408</t>
  </si>
  <si>
    <t>098-933-0430</t>
  </si>
  <si>
    <t>小川</t>
  </si>
  <si>
    <t>おがわ</t>
  </si>
  <si>
    <t>田仲美智子</t>
  </si>
  <si>
    <t>小橋川</t>
  </si>
  <si>
    <t>903-0122</t>
  </si>
  <si>
    <t>西原町字小橋川1-2</t>
  </si>
  <si>
    <t>098-946-6057</t>
  </si>
  <si>
    <t>098-946-1039</t>
  </si>
  <si>
    <t>パンダ</t>
  </si>
  <si>
    <t>ぱんだ</t>
  </si>
  <si>
    <t>當間左知子</t>
  </si>
  <si>
    <t>照隅</t>
  </si>
  <si>
    <t>901-2114</t>
  </si>
  <si>
    <t>浦添市安波茶1-13-8</t>
  </si>
  <si>
    <t>098-877-7585</t>
  </si>
  <si>
    <t>098-874-3929</t>
  </si>
  <si>
    <t>ち</t>
  </si>
  <si>
    <t>こがねの森</t>
  </si>
  <si>
    <t>こがねのもり</t>
  </si>
  <si>
    <t>岡本惠瑩</t>
  </si>
  <si>
    <t>祥雲</t>
  </si>
  <si>
    <t>901-2225</t>
  </si>
  <si>
    <t>宜野湾市大謝名3-10-1</t>
  </si>
  <si>
    <t>098-897-3983</t>
  </si>
  <si>
    <t>098-897-3993</t>
  </si>
  <si>
    <t>花園</t>
  </si>
  <si>
    <t>はなぞの</t>
  </si>
  <si>
    <t>保育所</t>
  </si>
  <si>
    <t>浅野弘子</t>
  </si>
  <si>
    <t>906-0012</t>
  </si>
  <si>
    <t>平良市字西里4</t>
  </si>
  <si>
    <t>つ</t>
  </si>
  <si>
    <t>あすなろ</t>
  </si>
  <si>
    <t>山城一</t>
  </si>
  <si>
    <t>城山</t>
  </si>
  <si>
    <t>905-0016</t>
  </si>
  <si>
    <t>名護市大東3-14-5</t>
  </si>
  <si>
    <t>0980-52-0469</t>
  </si>
  <si>
    <t>0980-53-7844</t>
  </si>
  <si>
    <t>マイフレンズ</t>
  </si>
  <si>
    <t>まいふれんず</t>
  </si>
  <si>
    <t>宮城弘子</t>
  </si>
  <si>
    <t>伸芽</t>
  </si>
  <si>
    <t>901-1104</t>
  </si>
  <si>
    <t>南風原町字宮平372-1</t>
  </si>
  <si>
    <t>098-888-2862</t>
  </si>
  <si>
    <t>めばえ</t>
  </si>
  <si>
    <t>楚南悦子</t>
  </si>
  <si>
    <t>新里</t>
  </si>
  <si>
    <t>901-1412</t>
  </si>
  <si>
    <t>佐敷町字新里463-6</t>
  </si>
  <si>
    <t>098-947-0310</t>
  </si>
  <si>
    <t>098-947-0373</t>
  </si>
  <si>
    <t>て</t>
  </si>
  <si>
    <t>西川</t>
  </si>
  <si>
    <t>にしかわ</t>
  </si>
  <si>
    <t>眞栄城愛子</t>
  </si>
  <si>
    <t>真功</t>
  </si>
  <si>
    <t>糸満市西崎町1-35-3</t>
  </si>
  <si>
    <t>098-994-7908</t>
  </si>
  <si>
    <t>098-994-7930</t>
  </si>
  <si>
    <t>美ら咲</t>
  </si>
  <si>
    <t>ちゅらさき</t>
  </si>
  <si>
    <t>仲地正雄</t>
  </si>
  <si>
    <t>真正</t>
  </si>
  <si>
    <t>905-0211</t>
  </si>
  <si>
    <t>本部町字東151-2</t>
  </si>
  <si>
    <t>0980-47-7615</t>
  </si>
  <si>
    <t>と</t>
  </si>
  <si>
    <t>ドリーム</t>
  </si>
  <si>
    <t>どりーむ</t>
  </si>
  <si>
    <t>仲地賢</t>
  </si>
  <si>
    <t>905-0228</t>
  </si>
  <si>
    <t>本部町字伊野波438-1</t>
  </si>
  <si>
    <t>0980-47-3602</t>
  </si>
  <si>
    <t>0980-47-6205</t>
  </si>
  <si>
    <t>当該年度処遇改善等加算額の支払状況が確認できる資料</t>
  </si>
  <si>
    <t>人件費積立資産</t>
  </si>
  <si>
    <t>修繕積立資産</t>
  </si>
  <si>
    <t>備品等購入積立資産</t>
  </si>
  <si>
    <t>施設・設備整備積立資産</t>
  </si>
  <si>
    <t>　保育所を増改築するにあたり、土地取得に要する費用を保育所施設・設備整備積立資産から</t>
  </si>
  <si>
    <t>　１　保育所施設・設備整備積立資産</t>
  </si>
  <si>
    <t>児童福祉施設（保育所等）の増改築、修繕工事等に係る事前協議について</t>
  </si>
  <si>
    <t>保育所等の増改築、修繕工事等に係る計画書（別紙１）</t>
  </si>
  <si>
    <t>資金収支予算内訳表（工事予算等がわかるもの）</t>
  </si>
  <si>
    <t>定員増を伴う場合や増築の場合は市町村長の意見書</t>
  </si>
  <si>
    <t>改善基礎分額委託費</t>
  </si>
  <si>
    <t>経理等通知別表１の実施が確認できる文書（延長保育、一時預り事業の実施要綱等）</t>
  </si>
  <si>
    <t>経理等通知別表１の実施が確認できる文書（延長保育、一時預かり事業の実施要綱等）</t>
  </si>
  <si>
    <t>令和×年×月×日</t>
  </si>
  <si>
    <t>　の事前協議について</t>
  </si>
  <si>
    <t>令和××年×月×日</t>
  </si>
  <si>
    <t>土地取得に係る積立資産取り崩し事前協議について</t>
  </si>
  <si>
    <t>土地取得に係る事前協議について</t>
  </si>
  <si>
    <t>　保育所の用に供する土地を取得したいので、必要書類を添えて協議します。</t>
  </si>
  <si>
    <t>土地購入に係る計画書</t>
  </si>
  <si>
    <t>資金収支予算内訳表（土地取得費用が分かるもの）</t>
  </si>
  <si>
    <t>資金収支予算内訳表（土地取得費用が分かるもの）</t>
  </si>
  <si>
    <t>(5)</t>
  </si>
  <si>
    <t>(6)</t>
  </si>
  <si>
    <t>(7)</t>
  </si>
  <si>
    <t>(8)</t>
  </si>
  <si>
    <t>(9)</t>
  </si>
  <si>
    <t>積 立 資 産 の 目 的 外 使 用
前期末支払資金残高の取り崩し</t>
  </si>
  <si>
    <t>・○○積立資産</t>
  </si>
  <si>
    <t>・前期末支払資金残高</t>
  </si>
  <si>
    <t>・</t>
  </si>
  <si>
    <t>財 源 内 訳</t>
  </si>
  <si>
    <t>支 出 内 容</t>
  </si>
  <si>
    <t>用途、必要性等記載欄</t>
  </si>
  <si>
    <t>　　みだしのことについて、下記のとおり使用（取り崩）したいので必要書類を添えて協議します。</t>
  </si>
  <si>
    <t>令和　　　年　　　月　　　日　～　令和　　　年　　　月　　　日</t>
  </si>
  <si>
    <t>各 室 面 積 表（増 改 築 後）</t>
  </si>
  <si>
    <t>　１　○○○○</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</si>
</sst>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0000_ "/>
    <numFmt numFmtId="178" formatCode="0.000000_ "/>
    <numFmt numFmtId="179" formatCode="0.00000_ "/>
    <numFmt numFmtId="180" formatCode="0.0000_ "/>
    <numFmt numFmtId="181" formatCode="0.000_ "/>
    <numFmt numFmtId="182" formatCode="0.00_ "/>
    <numFmt numFmtId="183" formatCode="0;_Ā"/>
    <numFmt numFmtId="184" formatCode="0;_가"/>
    <numFmt numFmtId="185" formatCode="0;&quot;△&quot;0"/>
    <numFmt numFmtId="186" formatCode="0.0;&quot;△&quot;0.0"/>
    <numFmt numFmtId="187" formatCode="0.00;&quot;△&quot;0.00"/>
    <numFmt numFmtId="188" formatCode="0.0_ "/>
    <numFmt numFmtId="189" formatCode="0_ "/>
    <numFmt numFmtId="190" formatCode="[$-411]ggge&quot;年&quot;m&quot;月&quot;d&quot;日&quot;;@"/>
    <numFmt numFmtId="191" formatCode="\(\ #\ &quot;歳&quot;\)"/>
    <numFmt numFmtId="192" formatCode="0&quot;　人&quot;"/>
    <numFmt numFmtId="193" formatCode="0&quot;　人&quot;;&quot;△&quot;0&quot;　人&quot;"/>
    <numFmt numFmtId="194" formatCode="#&quot;　人&quot;"/>
    <numFmt numFmtId="195" formatCode="#&quot;　人&quot;;&quot;△&quot;#&quot;　人&quot;"/>
    <numFmt numFmtId="196" formatCode="#&quot;年&quot;"/>
    <numFmt numFmtId="197" formatCode="&quot;第&quot;000000&quot;号&quot;"/>
    <numFmt numFmtId="198" formatCode="#,###,###&quot;円&quot;"/>
    <numFmt numFmtId="199" formatCode="#&quot;　年&quot;"/>
    <numFmt numFmtId="200" formatCode="#,###&quot;　㎡&quot;"/>
    <numFmt numFmtId="201" formatCode="#"/>
    <numFmt numFmtId="202" formatCode="[$-411]ge\.m\.d;@"/>
    <numFmt numFmtId="203" formatCode="mmm\-yyyy"/>
    <numFmt numFmtId="204" formatCode="m&quot;月&quot;d&quot;日&quot;;@"/>
    <numFmt numFmtId="205" formatCode="d&quot;日&quot;"/>
    <numFmt numFmtId="206" formatCode="[$-411]ge/m/d"/>
    <numFmt numFmtId="207" formatCode="m/d"/>
    <numFmt numFmtId="208" formatCode="&quot;　社会福祉法人　&quot;@&quot;理事長　殿&quot;"/>
    <numFmt numFmtId="209" formatCode="&quot;福青第&quot;0&quot;号&quot;"/>
    <numFmt numFmtId="210" formatCode="&quot;　&quot;@&quot;長　殿&quot;"/>
    <numFmt numFmtId="211" formatCode="&quot;社会福祉法人　&quot;@"/>
    <numFmt numFmtId="212" formatCode="&quot;沖縄県指令福第&quot;0&quot;号&quot;"/>
    <numFmt numFmtId="213" formatCode="0&quot;月&quot;"/>
    <numFmt numFmtId="214" formatCode="0&quot;日&quot;"/>
    <numFmt numFmtId="215" formatCode="&quot;沖縄県福祉保健部長　&quot;@"/>
    <numFmt numFmtId="216" formatCode="\ \ @&quot;で申請のありましたみだしのことについて、別紙のとおり認可されましたので通知します。&quot;"/>
    <numFmt numFmtId="217" formatCode="\ \ @&quot;で進達のありましたみだしのことについて、別添写しのとおり認可しましたので通知します。&quot;"/>
    <numFmt numFmtId="218" formatCode="@&quot;で申請のありました定款の変更について、&quot;"/>
    <numFmt numFmtId="219" formatCode="&quot;　&quot;@&quot;で申請のありました定款の変更について、&quot;"/>
    <numFmt numFmtId="220" formatCode="&quot;沖縄県知事　&quot;@"/>
    <numFmt numFmtId="221" formatCode="\ \ @&quot;で申請のありましたみだしのことについて、別紙のとおり承認されましたので通知します。&quot;"/>
    <numFmt numFmtId="222" formatCode="\ \ @&quot;で進達のありましたみだしのことについて、別紙のとおり承認されましたので通知します。&quot;"/>
    <numFmt numFmtId="223" formatCode="\ \ @&quot;で進達のありましたみだしのことについて、別紙写しのとおり承認されましたので通知します。&quot;"/>
    <numFmt numFmtId="224" formatCode="0.000"/>
    <numFmt numFmtId="225" formatCode="#,##0.00_ ;[Red]\-#,##0.00\ "/>
    <numFmt numFmtId="226" formatCode="#,##0.0_ ;[Red]\-#,##0.0\ "/>
    <numFmt numFmtId="227" formatCode="#,##0_ ;[Red]\-#,##0\ "/>
    <numFmt numFmtId="228" formatCode="0.0"/>
    <numFmt numFmtId="229" formatCode="0.0_);[Red]\(0.0\)"/>
    <numFmt numFmtId="230" formatCode="0.000_);[Red]\(0.000\)"/>
    <numFmt numFmtId="231" formatCode="#,##0.000_ ;[Red]\-#,##0.000\ "/>
    <numFmt numFmtId="232" formatCode="#,##0&quot;　人&quot;"/>
  </numFmts>
  <fonts count="47">
    <font>
      <sz val="11"/>
      <name val="ＭＳ Ｐゴシック"/>
      <family val="3"/>
    </font>
    <font>
      <sz val="6"/>
      <name val="ＭＳ Ｐゴシック"/>
      <family val="3"/>
    </font>
    <font>
      <sz val="14"/>
      <name val="ＭＳ Ｐゴシック"/>
      <family val="3"/>
    </font>
    <font>
      <sz val="11"/>
      <name val="ＭＳ Ｐ明朝"/>
      <family val="1"/>
    </font>
    <font>
      <sz val="6"/>
      <name val="ＭＳ Ｐ明朝"/>
      <family val="1"/>
    </font>
    <font>
      <b/>
      <sz val="12"/>
      <name val="ＭＳ Ｐ明朝"/>
      <family val="1"/>
    </font>
    <font>
      <sz val="10"/>
      <name val="ＭＳ Ｐ明朝"/>
      <family val="1"/>
    </font>
    <font>
      <b/>
      <sz val="11"/>
      <name val="ＭＳ Ｐ明朝"/>
      <family val="1"/>
    </font>
    <font>
      <u val="single"/>
      <sz val="11"/>
      <color indexed="12"/>
      <name val="ＭＳ Ｐゴシック"/>
      <family val="3"/>
    </font>
    <font>
      <u val="single"/>
      <sz val="11"/>
      <color indexed="36"/>
      <name val="ＭＳ Ｐゴシック"/>
      <family val="3"/>
    </font>
    <font>
      <sz val="11"/>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sz val="11"/>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hair"/>
      <right style="hair"/>
      <top style="hair"/>
      <bottom style="hair"/>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color indexed="63"/>
      </top>
      <bottom>
        <color indexed="63"/>
      </bottom>
    </border>
    <border>
      <left style="hair"/>
      <right style="hair"/>
      <top>
        <color indexed="63"/>
      </top>
      <bottom style="hair"/>
    </border>
    <border>
      <left>
        <color indexed="63"/>
      </left>
      <right>
        <color indexed="63"/>
      </right>
      <top style="thin"/>
      <bottom style="thin"/>
    </border>
    <border>
      <left>
        <color indexed="63"/>
      </left>
      <right>
        <color indexed="63"/>
      </right>
      <top style="hair"/>
      <bottom style="dotted"/>
    </border>
    <border>
      <left>
        <color indexed="63"/>
      </left>
      <right style="thin"/>
      <top style="hair"/>
      <bottom style="dotted"/>
    </border>
    <border>
      <left style="thin"/>
      <right>
        <color indexed="63"/>
      </right>
      <top style="hair"/>
      <bottom style="dotted"/>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dotted"/>
      <bottom style="hair"/>
    </border>
    <border>
      <left>
        <color indexed="63"/>
      </left>
      <right>
        <color indexed="63"/>
      </right>
      <top style="dotted"/>
      <bottom style="hair"/>
    </border>
    <border>
      <left>
        <color indexed="63"/>
      </left>
      <right style="thin"/>
      <top style="dotted"/>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30"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protection/>
    </xf>
    <xf numFmtId="0" fontId="0" fillId="0" borderId="0">
      <alignment/>
      <protection/>
    </xf>
    <xf numFmtId="0" fontId="9" fillId="0" borderId="0" applyNumberFormat="0" applyFill="0" applyBorder="0" applyAlignment="0" applyProtection="0"/>
    <xf numFmtId="0" fontId="46" fillId="32" borderId="0" applyNumberFormat="0" applyBorder="0" applyAlignment="0" applyProtection="0"/>
  </cellStyleXfs>
  <cellXfs count="175">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0"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left" vertical="center" indent="1"/>
    </xf>
    <xf numFmtId="0" fontId="0" fillId="0" borderId="0" xfId="0" applyAlignment="1">
      <alignment horizontal="right" vertical="center" indent="1"/>
    </xf>
    <xf numFmtId="0" fontId="0" fillId="0" borderId="0" xfId="0" applyAlignment="1">
      <alignment horizontal="left" vertical="center"/>
    </xf>
    <xf numFmtId="49" fontId="0" fillId="0" borderId="0" xfId="0" applyNumberFormat="1" applyAlignment="1">
      <alignment horizontal="center" vertical="center"/>
    </xf>
    <xf numFmtId="49" fontId="0" fillId="0" borderId="0" xfId="0" applyNumberFormat="1" applyAlignment="1">
      <alignment horizontal="right" vertical="center"/>
    </xf>
    <xf numFmtId="49" fontId="0" fillId="0" borderId="0" xfId="0" applyNumberFormat="1" applyAlignment="1">
      <alignment vertical="center"/>
    </xf>
    <xf numFmtId="0" fontId="0" fillId="0" borderId="22" xfId="0" applyBorder="1" applyAlignment="1">
      <alignment vertical="center"/>
    </xf>
    <xf numFmtId="0" fontId="0" fillId="0" borderId="19" xfId="0" applyBorder="1" applyAlignment="1">
      <alignment horizontal="righ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center" vertical="center"/>
    </xf>
    <xf numFmtId="0" fontId="0" fillId="0" borderId="0" xfId="0" applyAlignment="1">
      <alignment vertical="center" wrapText="1"/>
    </xf>
    <xf numFmtId="0" fontId="0" fillId="0" borderId="11" xfId="0" applyBorder="1" applyAlignment="1">
      <alignment horizontal="right" vertical="center" indent="1"/>
    </xf>
    <xf numFmtId="0" fontId="5" fillId="0" borderId="0" xfId="61" applyFont="1" applyAlignment="1">
      <alignment vertical="center"/>
      <protection/>
    </xf>
    <xf numFmtId="0" fontId="3" fillId="0" borderId="0" xfId="61" applyAlignment="1">
      <alignment horizontal="distributed" vertical="center"/>
      <protection/>
    </xf>
    <xf numFmtId="0" fontId="3" fillId="0" borderId="0" xfId="61" applyAlignment="1">
      <alignment horizontal="center" vertical="center"/>
      <protection/>
    </xf>
    <xf numFmtId="0" fontId="3" fillId="0" borderId="0" xfId="61" applyAlignment="1">
      <alignment vertical="center" shrinkToFit="1"/>
      <protection/>
    </xf>
    <xf numFmtId="0" fontId="6" fillId="0" borderId="0" xfId="61" applyFont="1" applyAlignment="1">
      <alignment horizontal="center" vertical="center"/>
      <protection/>
    </xf>
    <xf numFmtId="0" fontId="3" fillId="0" borderId="0" xfId="61" applyAlignment="1">
      <alignment vertical="center"/>
      <protection/>
    </xf>
    <xf numFmtId="0" fontId="7" fillId="33" borderId="24" xfId="61" applyFont="1" applyFill="1" applyBorder="1" applyAlignment="1">
      <alignment horizontal="center" vertical="center"/>
      <protection/>
    </xf>
    <xf numFmtId="0" fontId="7" fillId="33" borderId="24" xfId="61" applyFont="1" applyFill="1" applyBorder="1" applyAlignment="1">
      <alignment horizontal="center" vertical="center" shrinkToFit="1"/>
      <protection/>
    </xf>
    <xf numFmtId="0" fontId="7" fillId="0" borderId="0" xfId="61" applyFont="1" applyAlignment="1">
      <alignment horizontal="center" vertical="center"/>
      <protection/>
    </xf>
    <xf numFmtId="0" fontId="6" fillId="33" borderId="25" xfId="61" applyFont="1" applyFill="1" applyBorder="1" applyAlignment="1">
      <alignment horizontal="center" vertical="center"/>
      <protection/>
    </xf>
    <xf numFmtId="0" fontId="6" fillId="34" borderId="26" xfId="61" applyFont="1" applyFill="1" applyBorder="1" applyAlignment="1">
      <alignment horizontal="distributed" vertical="center" indent="1" shrinkToFit="1"/>
      <protection/>
    </xf>
    <xf numFmtId="0" fontId="6" fillId="34" borderId="27" xfId="61" applyFont="1" applyFill="1" applyBorder="1" applyAlignment="1">
      <alignment horizontal="distributed" vertical="center" indent="1" shrinkToFit="1"/>
      <protection/>
    </xf>
    <xf numFmtId="0" fontId="6" fillId="34" borderId="28" xfId="61" applyFont="1" applyFill="1" applyBorder="1" applyAlignment="1">
      <alignment horizontal="right" vertical="center" shrinkToFit="1"/>
      <protection/>
    </xf>
    <xf numFmtId="0" fontId="6" fillId="34" borderId="28" xfId="61" applyFont="1" applyFill="1" applyBorder="1" applyAlignment="1">
      <alignment horizontal="center" vertical="center" shrinkToFit="1"/>
      <protection/>
    </xf>
    <xf numFmtId="0" fontId="6" fillId="34" borderId="24" xfId="61" applyFont="1" applyFill="1" applyBorder="1" applyAlignment="1">
      <alignment vertical="center" shrinkToFit="1"/>
      <protection/>
    </xf>
    <xf numFmtId="0" fontId="6" fillId="34" borderId="26" xfId="61" applyFont="1" applyFill="1" applyBorder="1" applyAlignment="1">
      <alignment vertical="center" shrinkToFit="1"/>
      <protection/>
    </xf>
    <xf numFmtId="0" fontId="6" fillId="34" borderId="24" xfId="61" applyFont="1" applyFill="1" applyBorder="1" applyAlignment="1">
      <alignment horizontal="center" vertical="center"/>
      <protection/>
    </xf>
    <xf numFmtId="57" fontId="6" fillId="34" borderId="24" xfId="61" applyNumberFormat="1" applyFont="1" applyFill="1" applyBorder="1" applyAlignment="1">
      <alignment horizontal="center" vertical="center"/>
      <protection/>
    </xf>
    <xf numFmtId="0" fontId="6" fillId="34" borderId="24" xfId="61" applyFont="1" applyFill="1" applyBorder="1" applyAlignment="1">
      <alignment horizontal="center" vertical="center" wrapText="1"/>
      <protection/>
    </xf>
    <xf numFmtId="0" fontId="6" fillId="33" borderId="29" xfId="61" applyFont="1" applyFill="1" applyBorder="1" applyAlignment="1">
      <alignment horizontal="center" vertical="center"/>
      <protection/>
    </xf>
    <xf numFmtId="0" fontId="6" fillId="31" borderId="26" xfId="61" applyFont="1" applyFill="1" applyBorder="1" applyAlignment="1">
      <alignment horizontal="distributed" vertical="center" indent="1" shrinkToFit="1"/>
      <protection/>
    </xf>
    <xf numFmtId="0" fontId="6" fillId="33" borderId="30" xfId="61" applyFont="1" applyFill="1" applyBorder="1" applyAlignment="1">
      <alignment horizontal="center" vertical="center"/>
      <protection/>
    </xf>
    <xf numFmtId="0" fontId="6" fillId="33" borderId="24" xfId="61" applyFont="1" applyFill="1" applyBorder="1" applyAlignment="1">
      <alignment horizontal="center" vertical="center"/>
      <protection/>
    </xf>
    <xf numFmtId="0" fontId="3" fillId="0" borderId="0" xfId="61" applyAlignment="1">
      <alignment horizontal="center" vertical="center" shrinkToFit="1"/>
      <protection/>
    </xf>
    <xf numFmtId="9" fontId="6" fillId="0" borderId="0" xfId="42" applyFont="1" applyAlignment="1">
      <alignment horizontal="center" vertical="center" shrinkToFit="1"/>
    </xf>
    <xf numFmtId="9" fontId="6" fillId="0" borderId="0" xfId="61" applyNumberFormat="1" applyFont="1" applyAlignment="1">
      <alignment horizontal="center" vertical="center" shrinkToFit="1"/>
      <protection/>
    </xf>
    <xf numFmtId="0" fontId="0" fillId="0" borderId="0" xfId="62" applyFont="1" applyAlignment="1">
      <alignment vertical="center"/>
      <protection/>
    </xf>
    <xf numFmtId="0" fontId="2" fillId="0" borderId="0" xfId="62" applyFont="1" applyAlignment="1">
      <alignment horizontal="center" vertical="center"/>
      <protection/>
    </xf>
    <xf numFmtId="0" fontId="0" fillId="0" borderId="10" xfId="62" applyFont="1" applyBorder="1" applyAlignment="1">
      <alignment horizontal="center" vertical="center"/>
      <protection/>
    </xf>
    <xf numFmtId="0" fontId="0" fillId="0" borderId="0" xfId="62" applyFont="1" applyBorder="1" applyAlignment="1">
      <alignment horizontal="centerContinuous" vertical="center"/>
      <protection/>
    </xf>
    <xf numFmtId="0" fontId="0" fillId="0" borderId="17" xfId="62" applyFont="1" applyBorder="1" applyAlignment="1">
      <alignment horizontal="center" vertical="center"/>
      <protection/>
    </xf>
    <xf numFmtId="0" fontId="0" fillId="0" borderId="11" xfId="62" applyFont="1" applyBorder="1" applyAlignment="1">
      <alignment horizontal="centerContinuous" vertical="center"/>
      <protection/>
    </xf>
    <xf numFmtId="0" fontId="0" fillId="0" borderId="31" xfId="62" applyFont="1" applyBorder="1" applyAlignment="1">
      <alignment horizontal="centerContinuous" vertical="center"/>
      <protection/>
    </xf>
    <xf numFmtId="0" fontId="0" fillId="0" borderId="23" xfId="62" applyFont="1" applyBorder="1" applyAlignment="1">
      <alignment horizontal="centerContinuous" vertical="center"/>
      <protection/>
    </xf>
    <xf numFmtId="0" fontId="0" fillId="0" borderId="23" xfId="62" applyFont="1" applyBorder="1" applyAlignment="1">
      <alignment horizontal="center" vertical="center"/>
      <protection/>
    </xf>
    <xf numFmtId="0" fontId="0" fillId="0" borderId="17" xfId="62" applyFont="1" applyBorder="1" applyAlignment="1">
      <alignment horizontal="left" vertical="center"/>
      <protection/>
    </xf>
    <xf numFmtId="0" fontId="0" fillId="0" borderId="21" xfId="62" applyFont="1" applyBorder="1" applyAlignment="1">
      <alignment horizontal="centerContinuous" vertical="center"/>
      <protection/>
    </xf>
    <xf numFmtId="228" fontId="0" fillId="0" borderId="14" xfId="62" applyNumberFormat="1" applyFont="1" applyBorder="1" applyAlignment="1">
      <alignment horizontal="right" vertical="center"/>
      <protection/>
    </xf>
    <xf numFmtId="228" fontId="0" fillId="0" borderId="15" xfId="62" applyNumberFormat="1" applyFont="1" applyBorder="1" applyAlignment="1">
      <alignment horizontal="right" vertical="center"/>
      <protection/>
    </xf>
    <xf numFmtId="0" fontId="0" fillId="0" borderId="15" xfId="62" applyFont="1" applyBorder="1" applyAlignment="1">
      <alignment horizontal="center" vertical="center"/>
      <protection/>
    </xf>
    <xf numFmtId="0" fontId="0" fillId="0" borderId="15" xfId="62" applyFont="1" applyBorder="1" applyAlignment="1">
      <alignment horizontal="left" vertical="center"/>
      <protection/>
    </xf>
    <xf numFmtId="0" fontId="0" fillId="0" borderId="17" xfId="62" applyFont="1" applyBorder="1" applyAlignment="1">
      <alignment vertical="center"/>
      <protection/>
    </xf>
    <xf numFmtId="38" fontId="0" fillId="0" borderId="21" xfId="49" applyFont="1" applyBorder="1" applyAlignment="1">
      <alignment vertical="center"/>
    </xf>
    <xf numFmtId="228" fontId="0" fillId="0" borderId="14" xfId="49" applyNumberFormat="1" applyFont="1" applyBorder="1" applyAlignment="1">
      <alignment vertical="center"/>
    </xf>
    <xf numFmtId="228" fontId="0" fillId="0" borderId="15" xfId="49" applyNumberFormat="1" applyFont="1" applyBorder="1" applyAlignment="1">
      <alignment vertical="center"/>
    </xf>
    <xf numFmtId="38" fontId="0" fillId="0" borderId="17" xfId="49" applyFont="1" applyBorder="1" applyAlignment="1">
      <alignment horizontal="center" vertical="center"/>
    </xf>
    <xf numFmtId="38" fontId="0" fillId="0" borderId="21" xfId="49" applyFont="1" applyBorder="1" applyAlignment="1">
      <alignment horizontal="right" vertical="center"/>
    </xf>
    <xf numFmtId="228" fontId="0" fillId="0" borderId="15" xfId="49" applyNumberFormat="1" applyFont="1" applyBorder="1" applyAlignment="1">
      <alignment horizontal="left" vertical="center"/>
    </xf>
    <xf numFmtId="0" fontId="0" fillId="0" borderId="15" xfId="62" applyFont="1" applyBorder="1" applyAlignment="1">
      <alignment vertical="center"/>
      <protection/>
    </xf>
    <xf numFmtId="0" fontId="0" fillId="0" borderId="10" xfId="62" applyFont="1" applyBorder="1" applyAlignment="1">
      <alignment vertical="center"/>
      <protection/>
    </xf>
    <xf numFmtId="38" fontId="0" fillId="0" borderId="11" xfId="49" applyFont="1" applyBorder="1" applyAlignment="1">
      <alignment vertical="center"/>
    </xf>
    <xf numFmtId="228" fontId="0" fillId="0" borderId="31" xfId="49" applyNumberFormat="1" applyFont="1" applyBorder="1" applyAlignment="1">
      <alignment vertical="center"/>
    </xf>
    <xf numFmtId="228" fontId="0" fillId="0" borderId="23" xfId="49" applyNumberFormat="1" applyFont="1" applyBorder="1" applyAlignment="1">
      <alignment vertical="center"/>
    </xf>
    <xf numFmtId="38" fontId="0" fillId="0" borderId="10" xfId="49" applyFont="1" applyBorder="1" applyAlignment="1">
      <alignment horizontal="center" vertical="center"/>
    </xf>
    <xf numFmtId="0" fontId="0" fillId="0" borderId="23" xfId="62" applyFont="1" applyBorder="1" applyAlignment="1">
      <alignment vertical="center"/>
      <protection/>
    </xf>
    <xf numFmtId="0" fontId="0" fillId="0" borderId="0" xfId="62" applyFont="1" applyBorder="1" applyAlignment="1">
      <alignment horizontal="center" vertical="center"/>
      <protection/>
    </xf>
    <xf numFmtId="38" fontId="0" fillId="0" borderId="0" xfId="49" applyFont="1" applyBorder="1" applyAlignment="1">
      <alignment vertical="center"/>
    </xf>
    <xf numFmtId="40" fontId="0" fillId="0" borderId="0" xfId="49" applyNumberFormat="1" applyFont="1" applyBorder="1" applyAlignment="1">
      <alignment vertical="center"/>
    </xf>
    <xf numFmtId="38" fontId="0" fillId="0" borderId="0" xfId="49" applyFont="1" applyBorder="1" applyAlignment="1">
      <alignment horizontal="center" vertical="center"/>
    </xf>
    <xf numFmtId="0" fontId="0" fillId="0" borderId="0" xfId="62" applyFont="1" applyBorder="1" applyAlignment="1">
      <alignment vertical="center"/>
      <protection/>
    </xf>
    <xf numFmtId="176" fontId="0" fillId="0" borderId="14" xfId="49" applyNumberFormat="1" applyFont="1" applyBorder="1" applyAlignment="1">
      <alignment vertical="center"/>
    </xf>
    <xf numFmtId="176" fontId="0" fillId="0" borderId="15" xfId="49" applyNumberFormat="1" applyFont="1" applyBorder="1" applyAlignment="1">
      <alignment vertical="center"/>
    </xf>
    <xf numFmtId="176" fontId="0" fillId="0" borderId="0" xfId="62" applyNumberFormat="1" applyFont="1" applyAlignment="1">
      <alignment vertical="center"/>
      <protection/>
    </xf>
    <xf numFmtId="0" fontId="0" fillId="0" borderId="11" xfId="62" applyFont="1" applyBorder="1" applyAlignment="1">
      <alignment vertical="center"/>
      <protection/>
    </xf>
    <xf numFmtId="176" fontId="0" fillId="0" borderId="31" xfId="49" applyNumberFormat="1" applyFont="1" applyBorder="1" applyAlignment="1">
      <alignment vertical="center"/>
    </xf>
    <xf numFmtId="176" fontId="0" fillId="0" borderId="23" xfId="62" applyNumberFormat="1" applyFont="1" applyBorder="1" applyAlignment="1">
      <alignment vertical="center"/>
      <protection/>
    </xf>
    <xf numFmtId="38" fontId="0" fillId="0" borderId="31" xfId="49" applyNumberFormat="1" applyFont="1" applyBorder="1" applyAlignment="1">
      <alignment horizontal="center" vertical="center"/>
    </xf>
    <xf numFmtId="188" fontId="0" fillId="0" borderId="31" xfId="62" applyNumberFormat="1" applyFont="1" applyBorder="1" applyAlignment="1">
      <alignment vertical="center"/>
      <protection/>
    </xf>
    <xf numFmtId="0" fontId="0" fillId="0" borderId="0" xfId="62" applyFont="1">
      <alignment/>
      <protection/>
    </xf>
    <xf numFmtId="0" fontId="0" fillId="0" borderId="20" xfId="0" applyBorder="1" applyAlignment="1">
      <alignment horizontal="left" vertical="center" indent="1"/>
    </xf>
    <xf numFmtId="0" fontId="0" fillId="0" borderId="22" xfId="0" applyBorder="1" applyAlignment="1">
      <alignment horizontal="left" vertical="center" indent="1"/>
    </xf>
    <xf numFmtId="0" fontId="0" fillId="0" borderId="21" xfId="0" applyBorder="1" applyAlignment="1">
      <alignment horizontal="left" vertical="center" indent="1"/>
    </xf>
    <xf numFmtId="0" fontId="0" fillId="0" borderId="13" xfId="0" applyBorder="1" applyAlignment="1">
      <alignment horizontal="right" vertical="center" indent="1"/>
    </xf>
    <xf numFmtId="0" fontId="0" fillId="0" borderId="19" xfId="0" applyBorder="1" applyAlignment="1">
      <alignment horizontal="right" vertical="center" indent="1"/>
    </xf>
    <xf numFmtId="0" fontId="0" fillId="0" borderId="15" xfId="0" applyBorder="1" applyAlignment="1">
      <alignment horizontal="right" vertical="center" indent="1"/>
    </xf>
    <xf numFmtId="0" fontId="0" fillId="0" borderId="0" xfId="0" applyAlignment="1" quotePrefix="1">
      <alignment horizontal="right" vertical="center"/>
    </xf>
    <xf numFmtId="0" fontId="0" fillId="0" borderId="23" xfId="0" applyBorder="1" applyAlignment="1">
      <alignment shrinkToFit="1"/>
    </xf>
    <xf numFmtId="0" fontId="10" fillId="0" borderId="22" xfId="0" applyFont="1" applyBorder="1" applyAlignment="1">
      <alignment vertical="center"/>
    </xf>
    <xf numFmtId="0" fontId="10" fillId="0" borderId="21" xfId="0" applyFont="1" applyBorder="1" applyAlignment="1">
      <alignment vertical="center"/>
    </xf>
    <xf numFmtId="0" fontId="0" fillId="0" borderId="15" xfId="62" applyFont="1" applyBorder="1" applyAlignment="1">
      <alignment horizontal="left" vertical="center" indent="1"/>
      <protection/>
    </xf>
    <xf numFmtId="0" fontId="10" fillId="0" borderId="20" xfId="0" applyFont="1" applyBorder="1" applyAlignment="1">
      <alignment vertical="center"/>
    </xf>
    <xf numFmtId="0" fontId="0" fillId="0" borderId="15" xfId="0" applyBorder="1" applyAlignment="1">
      <alignment horizontal="left" vertical="center"/>
    </xf>
    <xf numFmtId="0" fontId="0" fillId="0" borderId="21" xfId="0" applyBorder="1" applyAlignment="1">
      <alignment horizontal="right" vertical="center"/>
    </xf>
    <xf numFmtId="0" fontId="0" fillId="0" borderId="14" xfId="0" applyBorder="1" applyAlignment="1">
      <alignment horizontal="right" vertical="center"/>
    </xf>
    <xf numFmtId="0" fontId="11" fillId="0" borderId="20" xfId="0" applyFont="1" applyBorder="1" applyAlignment="1">
      <alignment horizontal="center" vertical="center"/>
    </xf>
    <xf numFmtId="0" fontId="11" fillId="0" borderId="22" xfId="0" applyFont="1" applyBorder="1" applyAlignment="1">
      <alignment horizontal="center" vertical="center"/>
    </xf>
    <xf numFmtId="0" fontId="0" fillId="0" borderId="32" xfId="0" applyBorder="1" applyAlignment="1">
      <alignment vertical="center"/>
    </xf>
    <xf numFmtId="0" fontId="0" fillId="0" borderId="33" xfId="0" applyBorder="1" applyAlignment="1">
      <alignment horizontal="lef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34" xfId="0" applyFont="1" applyBorder="1" applyAlignment="1">
      <alignment vertical="center"/>
    </xf>
    <xf numFmtId="0" fontId="0" fillId="0" borderId="34" xfId="0" applyFont="1" applyBorder="1" applyAlignment="1">
      <alignment vertical="center" shrinkToFit="1"/>
    </xf>
    <xf numFmtId="0" fontId="7" fillId="33" borderId="24" xfId="61" applyFont="1" applyFill="1" applyBorder="1" applyAlignment="1">
      <alignment horizontal="center" vertical="center" shrinkToFit="1"/>
      <protection/>
    </xf>
    <xf numFmtId="0" fontId="0" fillId="0" borderId="0" xfId="0" applyAlignment="1">
      <alignment horizontal="center" vertical="center"/>
    </xf>
    <xf numFmtId="0" fontId="0" fillId="0" borderId="0" xfId="0" applyAlignment="1">
      <alignment horizontal="distributed" vertical="center"/>
    </xf>
    <xf numFmtId="190" fontId="0" fillId="0" borderId="0" xfId="0" applyNumberFormat="1" applyAlignment="1">
      <alignment horizontal="distributed" vertical="center"/>
    </xf>
    <xf numFmtId="0" fontId="2" fillId="0" borderId="0" xfId="0" applyFont="1" applyAlignment="1">
      <alignment horizontal="center" vertical="center"/>
    </xf>
    <xf numFmtId="0" fontId="0" fillId="0" borderId="16" xfId="0" applyBorder="1" applyAlignment="1">
      <alignment vertical="center" wrapText="1"/>
    </xf>
    <xf numFmtId="0" fontId="0" fillId="0" borderId="17" xfId="0" applyBorder="1" applyAlignment="1">
      <alignment vertical="center"/>
    </xf>
    <xf numFmtId="0" fontId="0" fillId="0" borderId="17" xfId="0" applyBorder="1" applyAlignment="1">
      <alignment vertical="center" wrapText="1"/>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left" vertical="center"/>
    </xf>
    <xf numFmtId="0" fontId="0" fillId="0" borderId="23" xfId="0" applyBorder="1" applyAlignment="1">
      <alignment horizontal="left" vertical="center"/>
    </xf>
    <xf numFmtId="0" fontId="0" fillId="0" borderId="31" xfId="0" applyBorder="1" applyAlignment="1">
      <alignment horizontal="center" vertical="center"/>
    </xf>
    <xf numFmtId="0" fontId="0" fillId="0" borderId="11" xfId="62" applyFont="1" applyBorder="1" applyAlignment="1">
      <alignment horizontal="center" vertical="center"/>
      <protection/>
    </xf>
    <xf numFmtId="0" fontId="0" fillId="0" borderId="31" xfId="62" applyFont="1" applyBorder="1" applyAlignment="1">
      <alignment horizontal="center" vertical="center"/>
      <protection/>
    </xf>
    <xf numFmtId="0" fontId="0" fillId="0" borderId="23" xfId="62" applyFont="1" applyBorder="1" applyAlignment="1">
      <alignment horizontal="center" vertical="center"/>
      <protection/>
    </xf>
    <xf numFmtId="0" fontId="2" fillId="0" borderId="0" xfId="62" applyFont="1" applyAlignment="1">
      <alignment horizontal="center" vertical="center"/>
      <protection/>
    </xf>
    <xf numFmtId="0" fontId="0" fillId="0" borderId="32" xfId="0" applyBorder="1" applyAlignment="1">
      <alignment horizontal="right" vertical="center"/>
    </xf>
    <xf numFmtId="0" fontId="0" fillId="0" borderId="20"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22"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21"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11" fillId="0" borderId="0" xfId="0" applyFont="1" applyAlignment="1">
      <alignment horizontal="left" vertical="center"/>
    </xf>
    <xf numFmtId="41" fontId="0" fillId="0" borderId="32" xfId="0" applyNumberFormat="1" applyBorder="1" applyAlignment="1">
      <alignment horizontal="right" vertical="center"/>
    </xf>
    <xf numFmtId="41" fontId="0" fillId="0" borderId="14" xfId="0" applyNumberFormat="1" applyBorder="1" applyAlignment="1">
      <alignment horizontal="right" vertical="center"/>
    </xf>
    <xf numFmtId="0" fontId="0" fillId="0" borderId="14" xfId="0" applyBorder="1" applyAlignment="1">
      <alignment horizontal="right" vertical="center"/>
    </xf>
    <xf numFmtId="0" fontId="0" fillId="0" borderId="35" xfId="0" applyBorder="1" applyAlignment="1">
      <alignment horizontal="left" vertical="center"/>
    </xf>
    <xf numFmtId="0" fontId="0" fillId="0" borderId="36" xfId="0" applyBorder="1" applyAlignment="1">
      <alignment horizontal="left" vertical="center"/>
    </xf>
    <xf numFmtId="0" fontId="11" fillId="0" borderId="37" xfId="0" applyFont="1" applyBorder="1" applyAlignment="1">
      <alignment horizontal="lef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38" xfId="0" applyFont="1" applyBorder="1" applyAlignment="1">
      <alignment horizontal="left" vertical="center"/>
    </xf>
    <xf numFmtId="0" fontId="11" fillId="0" borderId="39" xfId="0" applyFont="1" applyBorder="1" applyAlignment="1">
      <alignment horizontal="left" vertical="center"/>
    </xf>
    <xf numFmtId="0" fontId="11" fillId="0" borderId="40" xfId="0" applyFont="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11" fillId="0" borderId="0" xfId="0" applyFont="1" applyAlignment="1">
      <alignment horizontal="left" vertical="center" wrapText="1"/>
    </xf>
    <xf numFmtId="0" fontId="11" fillId="0" borderId="0" xfId="0" applyFont="1" applyAlignment="1">
      <alignment vertical="center" wrapText="1"/>
    </xf>
    <xf numFmtId="0" fontId="0" fillId="0" borderId="0" xfId="0" applyAlignment="1">
      <alignment horizontal="right" vertical="center" wrapText="1"/>
    </xf>
    <xf numFmtId="0" fontId="11" fillId="0" borderId="10" xfId="0" applyFont="1"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left" vertical="center" indent="1"/>
    </xf>
    <xf numFmtId="0" fontId="0" fillId="0" borderId="0" xfId="0" applyAlignment="1">
      <alignment horizontal="left" vertical="center"/>
    </xf>
    <xf numFmtId="0" fontId="0" fillId="0" borderId="0" xfId="0" applyAlignment="1">
      <alignment vertical="center"/>
    </xf>
    <xf numFmtId="0" fontId="0" fillId="0" borderId="31" xfId="0" applyBorder="1" applyAlignment="1">
      <alignment horizontal="left" vertical="center" indent="1"/>
    </xf>
    <xf numFmtId="0" fontId="0" fillId="0" borderId="23" xfId="0" applyBorder="1" applyAlignment="1">
      <alignment horizontal="left" vertical="center" inden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公立・私立・個人立保育所、経営法人リスト整理" xfId="61"/>
    <cellStyle name="標準_面積表" xfId="62"/>
    <cellStyle name="Followed Hyperlink" xfId="63"/>
    <cellStyle name="良い" xfId="64"/>
  </cellStyles>
  <dxfs count="17">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color indexed="10"/>
      </font>
    </dxf>
    <dxf>
      <font>
        <color indexed="10"/>
      </font>
      <fill>
        <patternFill>
          <bgColor indexed="43"/>
        </patternFill>
      </fill>
    </dxf>
    <dxf>
      <font>
        <color rgb="FFFF0000"/>
      </font>
      <fill>
        <patternFill>
          <bgColor rgb="FFFFFF99"/>
        </patternFill>
      </fill>
      <border/>
    </dxf>
    <dxf>
      <font>
        <color rgb="FFFF0000"/>
      </font>
      <border/>
    </dxf>
    <dxf>
      <numFmt numFmtId="41" formatCode="_ * #,##0_ ;_ * \-#,##0_ ;_ * &quot;-&quot;_ ;_ @_ "/>
      <fill>
        <patternFill>
          <bgColor theme="9"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43</xdr:row>
      <xdr:rowOff>85725</xdr:rowOff>
    </xdr:from>
    <xdr:ext cx="5086350" cy="409575"/>
    <xdr:sp>
      <xdr:nvSpPr>
        <xdr:cNvPr id="1" name="Text Box 1"/>
        <xdr:cNvSpPr txBox="1">
          <a:spLocks noChangeArrowheads="1"/>
        </xdr:cNvSpPr>
      </xdr:nvSpPr>
      <xdr:spPr>
        <a:xfrm>
          <a:off x="247650" y="7686675"/>
          <a:ext cx="5086350" cy="40957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追加提出資料</a:t>
          </a:r>
          <a:r>
            <a:rPr lang="en-US" cap="none" sz="1100" b="0" i="0" u="none" baseline="0">
              <a:solidFill>
                <a:srgbClr val="000000"/>
              </a:solidFill>
              <a:latin typeface="ＭＳ Ｐゴシック"/>
              <a:ea typeface="ＭＳ Ｐゴシック"/>
              <a:cs typeface="ＭＳ Ｐゴシック"/>
            </a:rPr>
            <a:t> ]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補助金交付決定通知書（内示書）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貸付決定書（借入申込受理票）、償還計画表</a:t>
          </a:r>
        </a:p>
      </xdr:txBody>
    </xdr:sp>
    <xdr:clientData/>
  </xdr:oneCellAnchor>
  <xdr:twoCellAnchor>
    <xdr:from>
      <xdr:col>9</xdr:col>
      <xdr:colOff>352425</xdr:colOff>
      <xdr:row>15</xdr:row>
      <xdr:rowOff>95250</xdr:rowOff>
    </xdr:from>
    <xdr:to>
      <xdr:col>12</xdr:col>
      <xdr:colOff>171450</xdr:colOff>
      <xdr:row>19</xdr:row>
      <xdr:rowOff>38100</xdr:rowOff>
    </xdr:to>
    <xdr:sp>
      <xdr:nvSpPr>
        <xdr:cNvPr id="2" name="AutoShape 2"/>
        <xdr:cNvSpPr>
          <a:spLocks/>
        </xdr:cNvSpPr>
      </xdr:nvSpPr>
      <xdr:spPr>
        <a:xfrm>
          <a:off x="6419850" y="2667000"/>
          <a:ext cx="1876425" cy="628650"/>
        </a:xfrm>
        <a:prstGeom prst="wedgeRectCallout">
          <a:avLst>
            <a:gd name="adj1" fmla="val -59250"/>
            <a:gd name="adj2" fmla="val 2922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各添付書類は耳を付けた紙で仕切ってください。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また、不備がないよう複数職員で確認をお願いします。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34</xdr:row>
      <xdr:rowOff>123825</xdr:rowOff>
    </xdr:from>
    <xdr:to>
      <xdr:col>15</xdr:col>
      <xdr:colOff>238125</xdr:colOff>
      <xdr:row>38</xdr:row>
      <xdr:rowOff>66675</xdr:rowOff>
    </xdr:to>
    <xdr:sp>
      <xdr:nvSpPr>
        <xdr:cNvPr id="1" name="AutoShape 1"/>
        <xdr:cNvSpPr>
          <a:spLocks/>
        </xdr:cNvSpPr>
      </xdr:nvSpPr>
      <xdr:spPr>
        <a:xfrm>
          <a:off x="6324600" y="6981825"/>
          <a:ext cx="1876425" cy="628650"/>
        </a:xfrm>
        <a:prstGeom prst="wedgeRectCallout">
          <a:avLst>
            <a:gd name="adj1" fmla="val -43907"/>
            <a:gd name="adj2" fmla="val 7121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各添付書類は耳を付けた紙で仕切ってください。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また、不備がないよう複数職員で確認をお願いします。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18</xdr:row>
      <xdr:rowOff>95250</xdr:rowOff>
    </xdr:from>
    <xdr:to>
      <xdr:col>12</xdr:col>
      <xdr:colOff>257175</xdr:colOff>
      <xdr:row>22</xdr:row>
      <xdr:rowOff>38100</xdr:rowOff>
    </xdr:to>
    <xdr:sp>
      <xdr:nvSpPr>
        <xdr:cNvPr id="1" name="AutoShape 1"/>
        <xdr:cNvSpPr>
          <a:spLocks/>
        </xdr:cNvSpPr>
      </xdr:nvSpPr>
      <xdr:spPr>
        <a:xfrm>
          <a:off x="6829425" y="3181350"/>
          <a:ext cx="1876425" cy="628650"/>
        </a:xfrm>
        <a:prstGeom prst="wedgeRectCallout">
          <a:avLst>
            <a:gd name="adj1" fmla="val -59250"/>
            <a:gd name="adj2" fmla="val 2922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各添付書類は耳を付けた紙で仕切ってください。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また、不備がないよう複数職員で確認をお願いします。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18</xdr:row>
      <xdr:rowOff>95250</xdr:rowOff>
    </xdr:from>
    <xdr:to>
      <xdr:col>12</xdr:col>
      <xdr:colOff>276225</xdr:colOff>
      <xdr:row>22</xdr:row>
      <xdr:rowOff>38100</xdr:rowOff>
    </xdr:to>
    <xdr:sp>
      <xdr:nvSpPr>
        <xdr:cNvPr id="1" name="AutoShape 1"/>
        <xdr:cNvSpPr>
          <a:spLocks/>
        </xdr:cNvSpPr>
      </xdr:nvSpPr>
      <xdr:spPr>
        <a:xfrm>
          <a:off x="6848475" y="3181350"/>
          <a:ext cx="1876425" cy="628650"/>
        </a:xfrm>
        <a:prstGeom prst="wedgeRectCallout">
          <a:avLst>
            <a:gd name="adj1" fmla="val -59250"/>
            <a:gd name="adj2" fmla="val 2922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各添付書類は耳を付けた紙で仕切ってください。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また、不備がないよう複数職員で確認をお願いします。</a:t>
          </a:r>
        </a:p>
      </xdr:txBody>
    </xdr:sp>
    <xdr:clientData/>
  </xdr:twoCellAnchor>
  <xdr:twoCellAnchor>
    <xdr:from>
      <xdr:col>9</xdr:col>
      <xdr:colOff>314325</xdr:colOff>
      <xdr:row>1</xdr:row>
      <xdr:rowOff>9525</xdr:rowOff>
    </xdr:from>
    <xdr:to>
      <xdr:col>12</xdr:col>
      <xdr:colOff>542925</xdr:colOff>
      <xdr:row>4</xdr:row>
      <xdr:rowOff>123825</xdr:rowOff>
    </xdr:to>
    <xdr:sp>
      <xdr:nvSpPr>
        <xdr:cNvPr id="2" name="テキスト ボックス 2"/>
        <xdr:cNvSpPr txBox="1">
          <a:spLocks noChangeArrowheads="1"/>
        </xdr:cNvSpPr>
      </xdr:nvSpPr>
      <xdr:spPr>
        <a:xfrm>
          <a:off x="6705600" y="180975"/>
          <a:ext cx="2286000" cy="628650"/>
        </a:xfrm>
        <a:prstGeom prst="rect">
          <a:avLst/>
        </a:prstGeom>
        <a:solidFill>
          <a:srgbClr val="FFFFFF"/>
        </a:solidFill>
        <a:ln w="12700" cmpd="sng">
          <a:solidFill>
            <a:srgbClr val="FF0000"/>
          </a:solidFill>
          <a:prstDash val="dash"/>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土地取得にあたり、積立資産の取り崩しを伴わない場合はこの様式を使用してください。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25</xdr:row>
      <xdr:rowOff>28575</xdr:rowOff>
    </xdr:from>
    <xdr:to>
      <xdr:col>7</xdr:col>
      <xdr:colOff>400050</xdr:colOff>
      <xdr:row>27</xdr:row>
      <xdr:rowOff>333375</xdr:rowOff>
    </xdr:to>
    <xdr:sp>
      <xdr:nvSpPr>
        <xdr:cNvPr id="1" name="テキスト ボックス 1"/>
        <xdr:cNvSpPr txBox="1">
          <a:spLocks noChangeArrowheads="1"/>
        </xdr:cNvSpPr>
      </xdr:nvSpPr>
      <xdr:spPr>
        <a:xfrm>
          <a:off x="6448425" y="8601075"/>
          <a:ext cx="2295525" cy="990600"/>
        </a:xfrm>
        <a:prstGeom prst="rect">
          <a:avLst/>
        </a:prstGeom>
        <a:solidFill>
          <a:srgbClr val="FFFFFF"/>
        </a:solidFill>
        <a:ln w="25400" cmpd="sng">
          <a:solidFill>
            <a:srgbClr val="FF0000"/>
          </a:solidFill>
          <a:prstDash val="dash"/>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借入金を財源とする場合には、借入先に提出している借入受理票、償還計画表等関連書類を添付してください。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22</xdr:row>
      <xdr:rowOff>38100</xdr:rowOff>
    </xdr:from>
    <xdr:to>
      <xdr:col>7</xdr:col>
      <xdr:colOff>447675</xdr:colOff>
      <xdr:row>25</xdr:row>
      <xdr:rowOff>0</xdr:rowOff>
    </xdr:to>
    <xdr:sp>
      <xdr:nvSpPr>
        <xdr:cNvPr id="1" name="テキスト ボックス 1"/>
        <xdr:cNvSpPr txBox="1">
          <a:spLocks noChangeArrowheads="1"/>
        </xdr:cNvSpPr>
      </xdr:nvSpPr>
      <xdr:spPr>
        <a:xfrm>
          <a:off x="6496050" y="7581900"/>
          <a:ext cx="2295525" cy="990600"/>
        </a:xfrm>
        <a:prstGeom prst="rect">
          <a:avLst/>
        </a:prstGeom>
        <a:solidFill>
          <a:srgbClr val="FFFFFF"/>
        </a:solidFill>
        <a:ln w="25400" cmpd="sng">
          <a:solidFill>
            <a:srgbClr val="FF0000"/>
          </a:solidFill>
          <a:prstDash val="dash"/>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借入金を財源とする場合には、借入先に提出している借入受理票、償還計画表等関連書類を添付してください。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193"/>
  <sheetViews>
    <sheetView zoomScale="85" zoomScaleNormal="85" zoomScalePageLayoutView="0" workbookViewId="0" topLeftCell="B1">
      <pane ySplit="2" topLeftCell="A8" activePane="bottomLeft" state="frozen"/>
      <selection pane="topLeft" activeCell="A1" sqref="A1:IV1"/>
      <selection pane="bottomLeft" activeCell="A1" sqref="A1:IV1"/>
    </sheetView>
  </sheetViews>
  <sheetFormatPr defaultColWidth="9.00390625" defaultRowHeight="20.25" customHeight="1"/>
  <cols>
    <col min="1" max="1" width="3.00390625" style="31" customWidth="1"/>
    <col min="2" max="2" width="18.00390625" style="30" customWidth="1"/>
    <col min="3" max="3" width="18.00390625" style="30" hidden="1" customWidth="1"/>
    <col min="4" max="4" width="6.00390625" style="30" customWidth="1"/>
    <col min="5" max="5" width="2.875" style="30" customWidth="1"/>
    <col min="6" max="8" width="12.125" style="30" customWidth="1"/>
    <col min="9" max="9" width="15.00390625" style="30" customWidth="1"/>
    <col min="10" max="10" width="6.00390625" style="30" customWidth="1"/>
    <col min="11" max="11" width="12.125" style="30" customWidth="1"/>
    <col min="12" max="12" width="2.875" style="31" customWidth="1"/>
    <col min="13" max="13" width="9.00390625" style="31" customWidth="1"/>
    <col min="14" max="14" width="4.50390625" style="31" customWidth="1"/>
    <col min="15" max="15" width="9.75390625" style="31" customWidth="1"/>
    <col min="16" max="16" width="21.00390625" style="32" customWidth="1"/>
    <col min="17" max="17" width="12.00390625" style="31" customWidth="1"/>
    <col min="18" max="18" width="12.00390625" style="33" customWidth="1"/>
    <col min="19" max="19" width="2.875" style="30" customWidth="1"/>
    <col min="20" max="16384" width="9.00390625" style="34" customWidth="1"/>
  </cols>
  <sheetData>
    <row r="1" ht="20.25" customHeight="1">
      <c r="A1" s="29" t="s">
        <v>1062</v>
      </c>
    </row>
    <row r="2" spans="1:19" s="37" customFormat="1" ht="20.25" customHeight="1">
      <c r="A2" s="35"/>
      <c r="B2" s="122" t="s">
        <v>1063</v>
      </c>
      <c r="C2" s="122"/>
      <c r="D2" s="122"/>
      <c r="E2" s="36"/>
      <c r="F2" s="36" t="s">
        <v>1064</v>
      </c>
      <c r="G2" s="36"/>
      <c r="H2" s="36"/>
      <c r="I2" s="122" t="s">
        <v>1065</v>
      </c>
      <c r="J2" s="122"/>
      <c r="K2" s="36" t="s">
        <v>1066</v>
      </c>
      <c r="L2" s="36" t="s">
        <v>1067</v>
      </c>
      <c r="M2" s="36" t="s">
        <v>1068</v>
      </c>
      <c r="N2" s="36" t="s">
        <v>1069</v>
      </c>
      <c r="O2" s="36" t="s">
        <v>1070</v>
      </c>
      <c r="P2" s="36" t="s">
        <v>1071</v>
      </c>
      <c r="Q2" s="36" t="s">
        <v>1072</v>
      </c>
      <c r="R2" s="36" t="s">
        <v>1073</v>
      </c>
      <c r="S2" s="36"/>
    </row>
    <row r="3" spans="1:19" ht="20.25" customHeight="1">
      <c r="A3" s="38" t="s">
        <v>1074</v>
      </c>
      <c r="B3" s="39" t="s">
        <v>1077</v>
      </c>
      <c r="C3" s="40" t="s">
        <v>216</v>
      </c>
      <c r="D3" s="41" t="s">
        <v>1078</v>
      </c>
      <c r="E3" s="42">
        <v>1</v>
      </c>
      <c r="F3" s="43" t="s">
        <v>1079</v>
      </c>
      <c r="G3" s="44" t="s">
        <v>217</v>
      </c>
      <c r="H3" s="44" t="str">
        <f aca="true" t="shared" si="0" ref="H3:H34">I3&amp;J3</f>
        <v>あおぞら福祉会</v>
      </c>
      <c r="I3" s="39" t="s">
        <v>1080</v>
      </c>
      <c r="J3" s="41" t="s">
        <v>1081</v>
      </c>
      <c r="K3" s="43" t="s">
        <v>218</v>
      </c>
      <c r="L3" s="45">
        <f aca="true" t="shared" si="1" ref="L3:L34">IF(F3=K3,"兼","")</f>
      </c>
      <c r="M3" s="46">
        <v>28126</v>
      </c>
      <c r="N3" s="45">
        <v>90</v>
      </c>
      <c r="O3" s="45" t="s">
        <v>1082</v>
      </c>
      <c r="P3" s="43" t="s">
        <v>1083</v>
      </c>
      <c r="Q3" s="47" t="s">
        <v>1084</v>
      </c>
      <c r="R3" s="45" t="s">
        <v>1085</v>
      </c>
      <c r="S3" s="42">
        <f aca="true" t="shared" si="2" ref="S3:S34">IF(Q3=R3,"兼","")</f>
      </c>
    </row>
    <row r="4" spans="1:19" ht="20.25" customHeight="1">
      <c r="A4" s="48"/>
      <c r="B4" s="39" t="s">
        <v>1086</v>
      </c>
      <c r="C4" s="40" t="s">
        <v>219</v>
      </c>
      <c r="D4" s="41" t="s">
        <v>1078</v>
      </c>
      <c r="E4" s="42"/>
      <c r="F4" s="43" t="s">
        <v>1087</v>
      </c>
      <c r="G4" s="44" t="s">
        <v>220</v>
      </c>
      <c r="H4" s="44" t="str">
        <f t="shared" si="0"/>
        <v>あけぼの福祉会</v>
      </c>
      <c r="I4" s="39" t="s">
        <v>1088</v>
      </c>
      <c r="J4" s="41" t="s">
        <v>1081</v>
      </c>
      <c r="K4" s="43" t="s">
        <v>221</v>
      </c>
      <c r="L4" s="45" t="str">
        <f t="shared" si="1"/>
        <v>兼</v>
      </c>
      <c r="M4" s="46">
        <v>28216</v>
      </c>
      <c r="N4" s="45">
        <v>135</v>
      </c>
      <c r="O4" s="45" t="s">
        <v>1089</v>
      </c>
      <c r="P4" s="43" t="s">
        <v>1090</v>
      </c>
      <c r="Q4" s="45" t="s">
        <v>222</v>
      </c>
      <c r="R4" s="45" t="s">
        <v>223</v>
      </c>
      <c r="S4" s="42">
        <f t="shared" si="2"/>
      </c>
    </row>
    <row r="5" spans="1:19" ht="20.25" customHeight="1">
      <c r="A5" s="48"/>
      <c r="B5" s="39" t="s">
        <v>1091</v>
      </c>
      <c r="C5" s="40" t="s">
        <v>224</v>
      </c>
      <c r="D5" s="41" t="s">
        <v>1078</v>
      </c>
      <c r="E5" s="42">
        <v>1</v>
      </c>
      <c r="F5" s="43" t="s">
        <v>1092</v>
      </c>
      <c r="G5" s="44" t="s">
        <v>225</v>
      </c>
      <c r="H5" s="44" t="str">
        <f t="shared" si="0"/>
        <v>あさひ福祉会</v>
      </c>
      <c r="I5" s="39" t="s">
        <v>1093</v>
      </c>
      <c r="J5" s="41" t="s">
        <v>1081</v>
      </c>
      <c r="K5" s="43" t="s">
        <v>226</v>
      </c>
      <c r="L5" s="45" t="str">
        <f t="shared" si="1"/>
        <v>兼</v>
      </c>
      <c r="M5" s="46">
        <v>35520</v>
      </c>
      <c r="N5" s="45">
        <v>60</v>
      </c>
      <c r="O5" s="45" t="s">
        <v>1094</v>
      </c>
      <c r="P5" s="43" t="s">
        <v>1095</v>
      </c>
      <c r="Q5" s="47" t="s">
        <v>1096</v>
      </c>
      <c r="R5" s="45" t="s">
        <v>1097</v>
      </c>
      <c r="S5" s="42">
        <f t="shared" si="2"/>
      </c>
    </row>
    <row r="6" spans="1:19" ht="20.25" customHeight="1">
      <c r="A6" s="48"/>
      <c r="B6" s="39" t="s">
        <v>1098</v>
      </c>
      <c r="C6" s="40" t="s">
        <v>1099</v>
      </c>
      <c r="D6" s="41" t="s">
        <v>1078</v>
      </c>
      <c r="E6" s="42">
        <v>2</v>
      </c>
      <c r="F6" s="43" t="s">
        <v>1100</v>
      </c>
      <c r="G6" s="44" t="s">
        <v>227</v>
      </c>
      <c r="H6" s="44" t="str">
        <f t="shared" si="0"/>
        <v>うるま福祉会</v>
      </c>
      <c r="I6" s="49" t="s">
        <v>1101</v>
      </c>
      <c r="J6" s="41" t="s">
        <v>1081</v>
      </c>
      <c r="K6" s="43" t="s">
        <v>228</v>
      </c>
      <c r="L6" s="45">
        <f t="shared" si="1"/>
      </c>
      <c r="M6" s="46">
        <v>29676</v>
      </c>
      <c r="N6" s="45">
        <v>75</v>
      </c>
      <c r="O6" s="45" t="s">
        <v>1102</v>
      </c>
      <c r="P6" s="43" t="s">
        <v>1103</v>
      </c>
      <c r="Q6" s="47" t="s">
        <v>1104</v>
      </c>
      <c r="R6" s="45" t="s">
        <v>1105</v>
      </c>
      <c r="S6" s="42">
        <f t="shared" si="2"/>
      </c>
    </row>
    <row r="7" spans="1:19" ht="20.25" customHeight="1">
      <c r="A7" s="48"/>
      <c r="B7" s="39" t="s">
        <v>1106</v>
      </c>
      <c r="C7" s="40" t="s">
        <v>1107</v>
      </c>
      <c r="D7" s="41" t="s">
        <v>1078</v>
      </c>
      <c r="E7" s="42">
        <v>2</v>
      </c>
      <c r="F7" s="43" t="s">
        <v>1108</v>
      </c>
      <c r="G7" s="44" t="s">
        <v>227</v>
      </c>
      <c r="H7" s="44" t="str">
        <f t="shared" si="0"/>
        <v>うるま福祉会</v>
      </c>
      <c r="I7" s="49" t="s">
        <v>1109</v>
      </c>
      <c r="J7" s="41" t="s">
        <v>1081</v>
      </c>
      <c r="K7" s="43" t="s">
        <v>228</v>
      </c>
      <c r="L7" s="45">
        <f t="shared" si="1"/>
      </c>
      <c r="M7" s="46">
        <v>36617</v>
      </c>
      <c r="N7" s="45">
        <v>30</v>
      </c>
      <c r="O7" s="45" t="s">
        <v>1102</v>
      </c>
      <c r="P7" s="43" t="s">
        <v>1103</v>
      </c>
      <c r="Q7" s="47" t="s">
        <v>1104</v>
      </c>
      <c r="R7" s="45" t="s">
        <v>1105</v>
      </c>
      <c r="S7" s="42">
        <f t="shared" si="2"/>
      </c>
    </row>
    <row r="8" spans="1:19" ht="20.25" customHeight="1">
      <c r="A8" s="48"/>
      <c r="B8" s="39" t="s">
        <v>1110</v>
      </c>
      <c r="C8" s="40" t="s">
        <v>229</v>
      </c>
      <c r="D8" s="41" t="s">
        <v>1078</v>
      </c>
      <c r="E8" s="42">
        <v>2</v>
      </c>
      <c r="F8" s="43" t="s">
        <v>1111</v>
      </c>
      <c r="G8" s="44" t="s">
        <v>230</v>
      </c>
      <c r="H8" s="44" t="str">
        <f t="shared" si="0"/>
        <v>オリブ友愛会</v>
      </c>
      <c r="I8" s="49" t="s">
        <v>1112</v>
      </c>
      <c r="J8" s="41" t="s">
        <v>1113</v>
      </c>
      <c r="K8" s="43" t="s">
        <v>231</v>
      </c>
      <c r="L8" s="45">
        <f t="shared" si="1"/>
      </c>
      <c r="M8" s="46">
        <v>27118</v>
      </c>
      <c r="N8" s="45">
        <v>60</v>
      </c>
      <c r="O8" s="45" t="s">
        <v>1114</v>
      </c>
      <c r="P8" s="43" t="s">
        <v>1115</v>
      </c>
      <c r="Q8" s="45" t="s">
        <v>232</v>
      </c>
      <c r="R8" s="45" t="s">
        <v>232</v>
      </c>
      <c r="S8" s="42" t="str">
        <f t="shared" si="2"/>
        <v>兼</v>
      </c>
    </row>
    <row r="9" spans="1:19" ht="20.25" customHeight="1">
      <c r="A9" s="48"/>
      <c r="B9" s="39" t="s">
        <v>1116</v>
      </c>
      <c r="C9" s="40" t="s">
        <v>1117</v>
      </c>
      <c r="D9" s="41" t="s">
        <v>1078</v>
      </c>
      <c r="E9" s="42">
        <v>2</v>
      </c>
      <c r="F9" s="43" t="s">
        <v>1118</v>
      </c>
      <c r="G9" s="44" t="s">
        <v>230</v>
      </c>
      <c r="H9" s="44" t="str">
        <f t="shared" si="0"/>
        <v>オリブ友愛会</v>
      </c>
      <c r="I9" s="49" t="s">
        <v>1112</v>
      </c>
      <c r="J9" s="41" t="s">
        <v>1113</v>
      </c>
      <c r="K9" s="43" t="s">
        <v>231</v>
      </c>
      <c r="L9" s="45">
        <f t="shared" si="1"/>
      </c>
      <c r="M9" s="46">
        <v>23790</v>
      </c>
      <c r="N9" s="45">
        <v>120</v>
      </c>
      <c r="O9" s="45" t="s">
        <v>1119</v>
      </c>
      <c r="P9" s="43" t="s">
        <v>1120</v>
      </c>
      <c r="Q9" s="45" t="s">
        <v>233</v>
      </c>
      <c r="R9" s="45" t="s">
        <v>233</v>
      </c>
      <c r="S9" s="42" t="str">
        <f t="shared" si="2"/>
        <v>兼</v>
      </c>
    </row>
    <row r="10" spans="1:19" ht="20.25" customHeight="1">
      <c r="A10" s="48"/>
      <c r="B10" s="39" t="s">
        <v>1121</v>
      </c>
      <c r="C10" s="40" t="s">
        <v>1122</v>
      </c>
      <c r="D10" s="41" t="s">
        <v>1078</v>
      </c>
      <c r="E10" s="42">
        <v>1</v>
      </c>
      <c r="F10" s="43" t="s">
        <v>1123</v>
      </c>
      <c r="G10" s="44" t="s">
        <v>234</v>
      </c>
      <c r="H10" s="44" t="str">
        <f t="shared" si="0"/>
        <v>カトリック福祉会</v>
      </c>
      <c r="I10" s="49" t="s">
        <v>1124</v>
      </c>
      <c r="J10" s="41" t="s">
        <v>1081</v>
      </c>
      <c r="K10" s="43" t="s">
        <v>235</v>
      </c>
      <c r="L10" s="45">
        <f t="shared" si="1"/>
      </c>
      <c r="M10" s="46">
        <v>26420</v>
      </c>
      <c r="N10" s="45">
        <v>60</v>
      </c>
      <c r="O10" s="45" t="s">
        <v>1125</v>
      </c>
      <c r="P10" s="43" t="s">
        <v>1126</v>
      </c>
      <c r="Q10" s="47" t="s">
        <v>1127</v>
      </c>
      <c r="R10" s="45" t="s">
        <v>1128</v>
      </c>
      <c r="S10" s="42">
        <f t="shared" si="2"/>
      </c>
    </row>
    <row r="11" spans="1:19" ht="20.25" customHeight="1">
      <c r="A11" s="48"/>
      <c r="B11" s="39" t="s">
        <v>1129</v>
      </c>
      <c r="C11" s="40" t="s">
        <v>1130</v>
      </c>
      <c r="D11" s="41" t="s">
        <v>1078</v>
      </c>
      <c r="E11" s="42">
        <v>1</v>
      </c>
      <c r="F11" s="43" t="s">
        <v>1131</v>
      </c>
      <c r="G11" s="44" t="s">
        <v>236</v>
      </c>
      <c r="H11" s="44" t="str">
        <f t="shared" si="0"/>
        <v>カヤ福祉会</v>
      </c>
      <c r="I11" s="39" t="s">
        <v>1132</v>
      </c>
      <c r="J11" s="41" t="s">
        <v>1081</v>
      </c>
      <c r="K11" s="43" t="s">
        <v>237</v>
      </c>
      <c r="L11" s="45" t="str">
        <f t="shared" si="1"/>
        <v>兼</v>
      </c>
      <c r="M11" s="46">
        <v>29676</v>
      </c>
      <c r="N11" s="45">
        <v>60</v>
      </c>
      <c r="O11" s="45" t="s">
        <v>1133</v>
      </c>
      <c r="P11" s="43" t="s">
        <v>1134</v>
      </c>
      <c r="Q11" s="47" t="s">
        <v>1135</v>
      </c>
      <c r="R11" s="45" t="s">
        <v>1136</v>
      </c>
      <c r="S11" s="42">
        <f t="shared" si="2"/>
      </c>
    </row>
    <row r="12" spans="1:19" ht="20.25" customHeight="1">
      <c r="A12" s="48"/>
      <c r="B12" s="39" t="s">
        <v>1137</v>
      </c>
      <c r="C12" s="40" t="s">
        <v>238</v>
      </c>
      <c r="D12" s="41" t="s">
        <v>1078</v>
      </c>
      <c r="E12" s="42">
        <v>2</v>
      </c>
      <c r="F12" s="43" t="s">
        <v>1138</v>
      </c>
      <c r="G12" s="44" t="s">
        <v>239</v>
      </c>
      <c r="H12" s="44" t="str">
        <f t="shared" si="0"/>
        <v>こじか福祉会</v>
      </c>
      <c r="I12" s="39" t="s">
        <v>1139</v>
      </c>
      <c r="J12" s="41" t="s">
        <v>1081</v>
      </c>
      <c r="K12" s="43" t="s">
        <v>240</v>
      </c>
      <c r="L12" s="45">
        <f t="shared" si="1"/>
      </c>
      <c r="M12" s="46">
        <v>28580</v>
      </c>
      <c r="N12" s="45">
        <v>60</v>
      </c>
      <c r="O12" s="45" t="s">
        <v>1140</v>
      </c>
      <c r="P12" s="43" t="s">
        <v>1141</v>
      </c>
      <c r="Q12" s="47" t="s">
        <v>1142</v>
      </c>
      <c r="R12" s="45" t="s">
        <v>1143</v>
      </c>
      <c r="S12" s="42">
        <f t="shared" si="2"/>
      </c>
    </row>
    <row r="13" spans="1:19" ht="20.25" customHeight="1">
      <c r="A13" s="48"/>
      <c r="B13" s="39" t="s">
        <v>1144</v>
      </c>
      <c r="C13" s="40" t="s">
        <v>241</v>
      </c>
      <c r="D13" s="41" t="s">
        <v>1078</v>
      </c>
      <c r="E13" s="42">
        <v>1</v>
      </c>
      <c r="F13" s="43" t="s">
        <v>1145</v>
      </c>
      <c r="G13" s="44" t="s">
        <v>242</v>
      </c>
      <c r="H13" s="44" t="str">
        <f t="shared" si="0"/>
        <v>ことぶき福祉会</v>
      </c>
      <c r="I13" s="39" t="s">
        <v>1146</v>
      </c>
      <c r="J13" s="41" t="s">
        <v>1081</v>
      </c>
      <c r="K13" s="43" t="s">
        <v>243</v>
      </c>
      <c r="L13" s="45">
        <f t="shared" si="1"/>
      </c>
      <c r="M13" s="46">
        <v>28642</v>
      </c>
      <c r="N13" s="45">
        <v>60</v>
      </c>
      <c r="O13" s="45" t="s">
        <v>1147</v>
      </c>
      <c r="P13" s="43" t="s">
        <v>1148</v>
      </c>
      <c r="Q13" s="47" t="s">
        <v>1149</v>
      </c>
      <c r="R13" s="45" t="s">
        <v>1149</v>
      </c>
      <c r="S13" s="42" t="str">
        <f t="shared" si="2"/>
        <v>兼</v>
      </c>
    </row>
    <row r="14" spans="1:19" ht="20.25" customHeight="1">
      <c r="A14" s="48"/>
      <c r="B14" s="39" t="s">
        <v>1150</v>
      </c>
      <c r="C14" s="40" t="s">
        <v>244</v>
      </c>
      <c r="D14" s="41" t="s">
        <v>1078</v>
      </c>
      <c r="E14" s="42"/>
      <c r="F14" s="43" t="s">
        <v>1151</v>
      </c>
      <c r="G14" s="44" t="s">
        <v>245</v>
      </c>
      <c r="H14" s="44" t="str">
        <f t="shared" si="0"/>
        <v>こばと福祉会</v>
      </c>
      <c r="I14" s="39" t="s">
        <v>1152</v>
      </c>
      <c r="J14" s="41" t="s">
        <v>1081</v>
      </c>
      <c r="K14" s="43" t="s">
        <v>246</v>
      </c>
      <c r="L14" s="45">
        <f t="shared" si="1"/>
      </c>
      <c r="M14" s="46">
        <v>26428</v>
      </c>
      <c r="N14" s="45">
        <v>60</v>
      </c>
      <c r="O14" s="45" t="s">
        <v>1153</v>
      </c>
      <c r="P14" s="43" t="s">
        <v>1154</v>
      </c>
      <c r="Q14" s="47" t="s">
        <v>1155</v>
      </c>
      <c r="R14" s="45" t="s">
        <v>1156</v>
      </c>
      <c r="S14" s="42">
        <f t="shared" si="2"/>
      </c>
    </row>
    <row r="15" spans="1:19" ht="20.25" customHeight="1">
      <c r="A15" s="48"/>
      <c r="B15" s="39" t="s">
        <v>1157</v>
      </c>
      <c r="C15" s="40" t="s">
        <v>247</v>
      </c>
      <c r="D15" s="41" t="s">
        <v>1158</v>
      </c>
      <c r="E15" s="42">
        <v>1</v>
      </c>
      <c r="F15" s="43" t="s">
        <v>1159</v>
      </c>
      <c r="G15" s="44" t="s">
        <v>248</v>
      </c>
      <c r="H15" s="44" t="str">
        <f t="shared" si="0"/>
        <v>こひつじ福祉会</v>
      </c>
      <c r="I15" s="39" t="s">
        <v>1160</v>
      </c>
      <c r="J15" s="41" t="s">
        <v>1081</v>
      </c>
      <c r="K15" s="43" t="s">
        <v>249</v>
      </c>
      <c r="L15" s="45">
        <f t="shared" si="1"/>
      </c>
      <c r="M15" s="46">
        <v>21804</v>
      </c>
      <c r="N15" s="45">
        <v>45</v>
      </c>
      <c r="O15" s="45" t="s">
        <v>1161</v>
      </c>
      <c r="P15" s="43" t="s">
        <v>1162</v>
      </c>
      <c r="Q15" s="47" t="s">
        <v>1163</v>
      </c>
      <c r="R15" s="45" t="s">
        <v>1164</v>
      </c>
      <c r="S15" s="42">
        <f t="shared" si="2"/>
      </c>
    </row>
    <row r="16" spans="1:19" ht="20.25" customHeight="1">
      <c r="A16" s="48"/>
      <c r="B16" s="39" t="s">
        <v>1165</v>
      </c>
      <c r="C16" s="40" t="s">
        <v>250</v>
      </c>
      <c r="D16" s="41" t="s">
        <v>1078</v>
      </c>
      <c r="E16" s="42">
        <v>1</v>
      </c>
      <c r="F16" s="43" t="s">
        <v>1166</v>
      </c>
      <c r="G16" s="44" t="s">
        <v>251</v>
      </c>
      <c r="H16" s="44" t="str">
        <f t="shared" si="0"/>
        <v>さくら会</v>
      </c>
      <c r="I16" s="39" t="s">
        <v>1167</v>
      </c>
      <c r="J16" s="41" t="s">
        <v>1168</v>
      </c>
      <c r="K16" s="43" t="s">
        <v>252</v>
      </c>
      <c r="L16" s="45">
        <f t="shared" si="1"/>
      </c>
      <c r="M16" s="46">
        <v>23263</v>
      </c>
      <c r="N16" s="45">
        <v>150</v>
      </c>
      <c r="O16" s="45" t="s">
        <v>1169</v>
      </c>
      <c r="P16" s="43" t="s">
        <v>1170</v>
      </c>
      <c r="Q16" s="47" t="s">
        <v>1171</v>
      </c>
      <c r="R16" s="45" t="s">
        <v>1172</v>
      </c>
      <c r="S16" s="42">
        <f t="shared" si="2"/>
      </c>
    </row>
    <row r="17" spans="1:19" ht="20.25" customHeight="1">
      <c r="A17" s="48"/>
      <c r="B17" s="39" t="s">
        <v>1173</v>
      </c>
      <c r="C17" s="40" t="s">
        <v>253</v>
      </c>
      <c r="D17" s="41" t="s">
        <v>1078</v>
      </c>
      <c r="E17" s="42"/>
      <c r="F17" s="43" t="s">
        <v>1174</v>
      </c>
      <c r="G17" s="44" t="s">
        <v>254</v>
      </c>
      <c r="H17" s="44" t="str">
        <f t="shared" si="0"/>
        <v>さんご福祉会</v>
      </c>
      <c r="I17" s="39" t="s">
        <v>1175</v>
      </c>
      <c r="J17" s="41" t="s">
        <v>1081</v>
      </c>
      <c r="K17" s="43" t="s">
        <v>255</v>
      </c>
      <c r="L17" s="45" t="str">
        <f t="shared" si="1"/>
        <v>兼</v>
      </c>
      <c r="M17" s="46">
        <v>28580</v>
      </c>
      <c r="N17" s="45">
        <v>90</v>
      </c>
      <c r="O17" s="45" t="s">
        <v>1176</v>
      </c>
      <c r="P17" s="43" t="s">
        <v>1177</v>
      </c>
      <c r="Q17" s="45" t="s">
        <v>1178</v>
      </c>
      <c r="R17" s="45" t="s">
        <v>1178</v>
      </c>
      <c r="S17" s="42" t="str">
        <f t="shared" si="2"/>
        <v>兼</v>
      </c>
    </row>
    <row r="18" spans="1:19" ht="20.25" customHeight="1">
      <c r="A18" s="48"/>
      <c r="B18" s="39" t="s">
        <v>1179</v>
      </c>
      <c r="C18" s="40" t="s">
        <v>1180</v>
      </c>
      <c r="D18" s="41" t="s">
        <v>1078</v>
      </c>
      <c r="E18" s="42">
        <v>2</v>
      </c>
      <c r="F18" s="43" t="s">
        <v>1181</v>
      </c>
      <c r="G18" s="44" t="s">
        <v>256</v>
      </c>
      <c r="H18" s="44" t="str">
        <f t="shared" si="0"/>
        <v>シオン福祉会</v>
      </c>
      <c r="I18" s="39" t="s">
        <v>1182</v>
      </c>
      <c r="J18" s="41" t="s">
        <v>1081</v>
      </c>
      <c r="K18" s="43" t="s">
        <v>257</v>
      </c>
      <c r="L18" s="45" t="str">
        <f t="shared" si="1"/>
        <v>兼</v>
      </c>
      <c r="M18" s="45" t="s">
        <v>1183</v>
      </c>
      <c r="N18" s="45">
        <v>90</v>
      </c>
      <c r="O18" s="45" t="s">
        <v>1184</v>
      </c>
      <c r="P18" s="43" t="s">
        <v>1185</v>
      </c>
      <c r="Q18" s="47" t="s">
        <v>1186</v>
      </c>
      <c r="R18" s="45" t="s">
        <v>1187</v>
      </c>
      <c r="S18" s="42">
        <f t="shared" si="2"/>
      </c>
    </row>
    <row r="19" spans="1:19" ht="20.25" customHeight="1">
      <c r="A19" s="48"/>
      <c r="B19" s="39" t="s">
        <v>1188</v>
      </c>
      <c r="C19" s="40" t="s">
        <v>258</v>
      </c>
      <c r="D19" s="41" t="s">
        <v>1078</v>
      </c>
      <c r="E19" s="42">
        <v>1</v>
      </c>
      <c r="F19" s="43" t="s">
        <v>1189</v>
      </c>
      <c r="G19" s="44" t="s">
        <v>259</v>
      </c>
      <c r="H19" s="44" t="str">
        <f t="shared" si="0"/>
        <v>しののめ福祉会</v>
      </c>
      <c r="I19" s="39" t="s">
        <v>1190</v>
      </c>
      <c r="J19" s="41" t="s">
        <v>1081</v>
      </c>
      <c r="K19" s="43" t="s">
        <v>260</v>
      </c>
      <c r="L19" s="45">
        <f t="shared" si="1"/>
      </c>
      <c r="M19" s="46">
        <v>28945</v>
      </c>
      <c r="N19" s="45">
        <v>75</v>
      </c>
      <c r="O19" s="45" t="s">
        <v>1191</v>
      </c>
      <c r="P19" s="43" t="s">
        <v>1192</v>
      </c>
      <c r="Q19" s="47" t="s">
        <v>1193</v>
      </c>
      <c r="R19" s="45" t="s">
        <v>1194</v>
      </c>
      <c r="S19" s="42">
        <f t="shared" si="2"/>
      </c>
    </row>
    <row r="20" spans="1:19" ht="20.25" customHeight="1">
      <c r="A20" s="48"/>
      <c r="B20" s="39" t="s">
        <v>1195</v>
      </c>
      <c r="C20" s="40" t="s">
        <v>261</v>
      </c>
      <c r="D20" s="41" t="s">
        <v>1078</v>
      </c>
      <c r="E20" s="42">
        <v>1</v>
      </c>
      <c r="F20" s="43" t="s">
        <v>1196</v>
      </c>
      <c r="G20" s="44" t="s">
        <v>1197</v>
      </c>
      <c r="H20" s="44" t="str">
        <f t="shared" si="0"/>
        <v>しらゆり保育園</v>
      </c>
      <c r="I20" s="39" t="s">
        <v>1198</v>
      </c>
      <c r="J20" s="41" t="s">
        <v>1078</v>
      </c>
      <c r="K20" s="43" t="s">
        <v>1199</v>
      </c>
      <c r="L20" s="45" t="str">
        <f t="shared" si="1"/>
        <v>兼</v>
      </c>
      <c r="M20" s="46">
        <v>25896</v>
      </c>
      <c r="N20" s="45">
        <v>60</v>
      </c>
      <c r="O20" s="45" t="s">
        <v>1200</v>
      </c>
      <c r="P20" s="43" t="s">
        <v>1201</v>
      </c>
      <c r="Q20" s="47" t="s">
        <v>1202</v>
      </c>
      <c r="R20" s="45" t="s">
        <v>1202</v>
      </c>
      <c r="S20" s="42" t="str">
        <f t="shared" si="2"/>
        <v>兼</v>
      </c>
    </row>
    <row r="21" spans="1:19" ht="20.25" customHeight="1">
      <c r="A21" s="48"/>
      <c r="B21" s="39" t="s">
        <v>1203</v>
      </c>
      <c r="C21" s="40" t="s">
        <v>262</v>
      </c>
      <c r="D21" s="41" t="s">
        <v>1078</v>
      </c>
      <c r="E21" s="42">
        <v>2</v>
      </c>
      <c r="F21" s="43" t="s">
        <v>1204</v>
      </c>
      <c r="G21" s="44" t="s">
        <v>263</v>
      </c>
      <c r="H21" s="44" t="str">
        <f t="shared" si="0"/>
        <v>すかんぽ福祉会</v>
      </c>
      <c r="I21" s="39" t="s">
        <v>1205</v>
      </c>
      <c r="J21" s="41" t="s">
        <v>1081</v>
      </c>
      <c r="K21" s="43" t="s">
        <v>264</v>
      </c>
      <c r="L21" s="45">
        <f t="shared" si="1"/>
      </c>
      <c r="M21" s="46">
        <v>29676</v>
      </c>
      <c r="N21" s="45">
        <v>90</v>
      </c>
      <c r="O21" s="45" t="s">
        <v>1206</v>
      </c>
      <c r="P21" s="43" t="s">
        <v>1207</v>
      </c>
      <c r="Q21" s="47" t="s">
        <v>1208</v>
      </c>
      <c r="R21" s="45" t="s">
        <v>1209</v>
      </c>
      <c r="S21" s="42">
        <f t="shared" si="2"/>
      </c>
    </row>
    <row r="22" spans="1:19" ht="20.25" customHeight="1">
      <c r="A22" s="48"/>
      <c r="B22" s="39" t="s">
        <v>1210</v>
      </c>
      <c r="C22" s="40" t="s">
        <v>1211</v>
      </c>
      <c r="D22" s="41" t="s">
        <v>1078</v>
      </c>
      <c r="E22" s="42">
        <v>2</v>
      </c>
      <c r="F22" s="43" t="s">
        <v>1212</v>
      </c>
      <c r="G22" s="44" t="s">
        <v>265</v>
      </c>
      <c r="H22" s="44" t="str">
        <f t="shared" si="0"/>
        <v>すみれ福祉会</v>
      </c>
      <c r="I22" s="39" t="s">
        <v>1213</v>
      </c>
      <c r="J22" s="41" t="s">
        <v>1081</v>
      </c>
      <c r="K22" s="43" t="s">
        <v>266</v>
      </c>
      <c r="L22" s="45">
        <f t="shared" si="1"/>
      </c>
      <c r="M22" s="46">
        <v>29311</v>
      </c>
      <c r="N22" s="45">
        <v>80</v>
      </c>
      <c r="O22" s="45" t="s">
        <v>1214</v>
      </c>
      <c r="P22" s="43" t="s">
        <v>1215</v>
      </c>
      <c r="Q22" s="47" t="s">
        <v>1216</v>
      </c>
      <c r="R22" s="45" t="s">
        <v>1217</v>
      </c>
      <c r="S22" s="42">
        <f t="shared" si="2"/>
      </c>
    </row>
    <row r="23" spans="1:19" ht="20.25" customHeight="1">
      <c r="A23" s="48"/>
      <c r="B23" s="39" t="s">
        <v>1218</v>
      </c>
      <c r="C23" s="40" t="s">
        <v>1219</v>
      </c>
      <c r="D23" s="41" t="s">
        <v>1078</v>
      </c>
      <c r="E23" s="42">
        <v>1</v>
      </c>
      <c r="F23" s="43" t="s">
        <v>1220</v>
      </c>
      <c r="G23" s="44" t="s">
        <v>267</v>
      </c>
      <c r="H23" s="44" t="str">
        <f t="shared" si="0"/>
        <v>そてつ福祉会</v>
      </c>
      <c r="I23" s="39" t="s">
        <v>1221</v>
      </c>
      <c r="J23" s="41" t="s">
        <v>1081</v>
      </c>
      <c r="K23" s="43" t="s">
        <v>268</v>
      </c>
      <c r="L23" s="45" t="str">
        <f t="shared" si="1"/>
        <v>兼</v>
      </c>
      <c r="M23" s="46">
        <v>29311</v>
      </c>
      <c r="N23" s="45">
        <v>60</v>
      </c>
      <c r="O23" s="45" t="s">
        <v>1222</v>
      </c>
      <c r="P23" s="43" t="s">
        <v>1223</v>
      </c>
      <c r="Q23" s="47" t="s">
        <v>1224</v>
      </c>
      <c r="R23" s="45" t="s">
        <v>1224</v>
      </c>
      <c r="S23" s="42" t="str">
        <f t="shared" si="2"/>
        <v>兼</v>
      </c>
    </row>
    <row r="24" spans="1:19" ht="20.25" customHeight="1">
      <c r="A24" s="48"/>
      <c r="B24" s="39" t="s">
        <v>1225</v>
      </c>
      <c r="C24" s="40" t="s">
        <v>269</v>
      </c>
      <c r="D24" s="41" t="s">
        <v>1078</v>
      </c>
      <c r="E24" s="42">
        <v>1</v>
      </c>
      <c r="F24" s="43" t="s">
        <v>1226</v>
      </c>
      <c r="G24" s="44" t="s">
        <v>270</v>
      </c>
      <c r="H24" s="44" t="str">
        <f t="shared" si="0"/>
        <v>たいら福祉会</v>
      </c>
      <c r="I24" s="39" t="s">
        <v>1227</v>
      </c>
      <c r="J24" s="41" t="s">
        <v>1081</v>
      </c>
      <c r="K24" s="43" t="s">
        <v>271</v>
      </c>
      <c r="L24" s="45">
        <f t="shared" si="1"/>
      </c>
      <c r="M24" s="46">
        <v>26303</v>
      </c>
      <c r="N24" s="45">
        <v>60</v>
      </c>
      <c r="O24" s="45" t="s">
        <v>1228</v>
      </c>
      <c r="P24" s="43" t="s">
        <v>1229</v>
      </c>
      <c r="Q24" s="47" t="s">
        <v>1230</v>
      </c>
      <c r="R24" s="45" t="s">
        <v>1230</v>
      </c>
      <c r="S24" s="42" t="str">
        <f t="shared" si="2"/>
        <v>兼</v>
      </c>
    </row>
    <row r="25" spans="1:19" ht="20.25" customHeight="1">
      <c r="A25" s="48"/>
      <c r="B25" s="39" t="s">
        <v>1231</v>
      </c>
      <c r="C25" s="40" t="s">
        <v>272</v>
      </c>
      <c r="D25" s="41" t="s">
        <v>1078</v>
      </c>
      <c r="E25" s="42">
        <v>1</v>
      </c>
      <c r="F25" s="43" t="s">
        <v>1232</v>
      </c>
      <c r="G25" s="44" t="s">
        <v>273</v>
      </c>
      <c r="H25" s="44" t="str">
        <f t="shared" si="0"/>
        <v>ともえ福祉会</v>
      </c>
      <c r="I25" s="39" t="s">
        <v>1233</v>
      </c>
      <c r="J25" s="41" t="s">
        <v>1081</v>
      </c>
      <c r="K25" s="43" t="s">
        <v>274</v>
      </c>
      <c r="L25" s="45">
        <f t="shared" si="1"/>
      </c>
      <c r="M25" s="46">
        <v>29676</v>
      </c>
      <c r="N25" s="45">
        <v>60</v>
      </c>
      <c r="O25" s="45" t="s">
        <v>1234</v>
      </c>
      <c r="P25" s="43" t="s">
        <v>1235</v>
      </c>
      <c r="Q25" s="47" t="s">
        <v>1236</v>
      </c>
      <c r="R25" s="45" t="s">
        <v>1237</v>
      </c>
      <c r="S25" s="42">
        <f t="shared" si="2"/>
      </c>
    </row>
    <row r="26" spans="1:19" ht="20.25" customHeight="1">
      <c r="A26" s="50"/>
      <c r="B26" s="39" t="s">
        <v>1238</v>
      </c>
      <c r="C26" s="40" t="s">
        <v>1239</v>
      </c>
      <c r="D26" s="41" t="s">
        <v>1078</v>
      </c>
      <c r="E26" s="42">
        <v>1</v>
      </c>
      <c r="F26" s="43" t="s">
        <v>1240</v>
      </c>
      <c r="G26" s="44" t="s">
        <v>275</v>
      </c>
      <c r="H26" s="44" t="str">
        <f t="shared" si="0"/>
        <v>なかよし福祉会</v>
      </c>
      <c r="I26" s="39" t="s">
        <v>1241</v>
      </c>
      <c r="J26" s="41" t="s">
        <v>1081</v>
      </c>
      <c r="K26" s="43" t="s">
        <v>276</v>
      </c>
      <c r="L26" s="45">
        <f t="shared" si="1"/>
      </c>
      <c r="M26" s="46">
        <v>29676</v>
      </c>
      <c r="N26" s="45">
        <v>60</v>
      </c>
      <c r="O26" s="45" t="s">
        <v>1242</v>
      </c>
      <c r="P26" s="43" t="s">
        <v>1243</v>
      </c>
      <c r="Q26" s="47" t="s">
        <v>1244</v>
      </c>
      <c r="R26" s="45" t="s">
        <v>1245</v>
      </c>
      <c r="S26" s="42">
        <f t="shared" si="2"/>
      </c>
    </row>
    <row r="27" spans="1:19" ht="20.25" customHeight="1">
      <c r="A27" s="38" t="s">
        <v>1246</v>
      </c>
      <c r="B27" s="39" t="s">
        <v>1247</v>
      </c>
      <c r="C27" s="40" t="s">
        <v>1248</v>
      </c>
      <c r="D27" s="41" t="s">
        <v>1078</v>
      </c>
      <c r="E27" s="42">
        <v>2</v>
      </c>
      <c r="F27" s="43" t="s">
        <v>1249</v>
      </c>
      <c r="G27" s="44" t="s">
        <v>277</v>
      </c>
      <c r="H27" s="44" t="str">
        <f t="shared" si="0"/>
        <v>のぞみ福祉会</v>
      </c>
      <c r="I27" s="39" t="s">
        <v>1250</v>
      </c>
      <c r="J27" s="41" t="s">
        <v>1081</v>
      </c>
      <c r="K27" s="43" t="s">
        <v>278</v>
      </c>
      <c r="L27" s="45">
        <f t="shared" si="1"/>
      </c>
      <c r="M27" s="46">
        <v>29311</v>
      </c>
      <c r="N27" s="45">
        <v>60</v>
      </c>
      <c r="O27" s="45" t="s">
        <v>1251</v>
      </c>
      <c r="P27" s="43" t="s">
        <v>1252</v>
      </c>
      <c r="Q27" s="47" t="s">
        <v>1253</v>
      </c>
      <c r="R27" s="45" t="s">
        <v>1253</v>
      </c>
      <c r="S27" s="42" t="str">
        <f t="shared" si="2"/>
        <v>兼</v>
      </c>
    </row>
    <row r="28" spans="1:19" ht="20.25" customHeight="1">
      <c r="A28" s="48"/>
      <c r="B28" s="39" t="s">
        <v>1254</v>
      </c>
      <c r="C28" s="40" t="s">
        <v>1255</v>
      </c>
      <c r="D28" s="41" t="s">
        <v>1078</v>
      </c>
      <c r="E28" s="42">
        <v>1</v>
      </c>
      <c r="F28" s="43" t="s">
        <v>1256</v>
      </c>
      <c r="G28" s="44" t="s">
        <v>279</v>
      </c>
      <c r="H28" s="44" t="str">
        <f t="shared" si="0"/>
        <v>ハートフル福祉会</v>
      </c>
      <c r="I28" s="39" t="s">
        <v>1257</v>
      </c>
      <c r="J28" s="41" t="s">
        <v>1081</v>
      </c>
      <c r="K28" s="43" t="s">
        <v>280</v>
      </c>
      <c r="L28" s="45" t="str">
        <f t="shared" si="1"/>
        <v>兼</v>
      </c>
      <c r="M28" s="46">
        <v>28216</v>
      </c>
      <c r="N28" s="45">
        <v>90</v>
      </c>
      <c r="O28" s="45" t="s">
        <v>1258</v>
      </c>
      <c r="P28" s="43" t="s">
        <v>1259</v>
      </c>
      <c r="Q28" s="47" t="s">
        <v>1260</v>
      </c>
      <c r="R28" s="45" t="s">
        <v>1261</v>
      </c>
      <c r="S28" s="42">
        <f t="shared" si="2"/>
      </c>
    </row>
    <row r="29" spans="1:19" ht="20.25" customHeight="1">
      <c r="A29" s="48"/>
      <c r="B29" s="39" t="s">
        <v>1262</v>
      </c>
      <c r="C29" s="40" t="s">
        <v>281</v>
      </c>
      <c r="D29" s="41" t="s">
        <v>1078</v>
      </c>
      <c r="E29" s="42">
        <v>1</v>
      </c>
      <c r="F29" s="43" t="s">
        <v>1263</v>
      </c>
      <c r="G29" s="44" t="s">
        <v>282</v>
      </c>
      <c r="H29" s="44" t="str">
        <f t="shared" si="0"/>
        <v>ハイジ福祉会</v>
      </c>
      <c r="I29" s="49" t="s">
        <v>1264</v>
      </c>
      <c r="J29" s="41" t="s">
        <v>1081</v>
      </c>
      <c r="K29" s="43" t="s">
        <v>283</v>
      </c>
      <c r="L29" s="45">
        <f t="shared" si="1"/>
      </c>
      <c r="M29" s="46">
        <v>38077</v>
      </c>
      <c r="N29" s="45">
        <v>60</v>
      </c>
      <c r="O29" s="45" t="s">
        <v>1265</v>
      </c>
      <c r="P29" s="43" t="s">
        <v>1266</v>
      </c>
      <c r="Q29" s="45" t="s">
        <v>1267</v>
      </c>
      <c r="R29" s="45" t="s">
        <v>1268</v>
      </c>
      <c r="S29" s="42">
        <f t="shared" si="2"/>
      </c>
    </row>
    <row r="30" spans="1:19" ht="20.25" customHeight="1">
      <c r="A30" s="50"/>
      <c r="B30" s="39" t="s">
        <v>1269</v>
      </c>
      <c r="C30" s="40" t="s">
        <v>1270</v>
      </c>
      <c r="D30" s="41" t="s">
        <v>1078</v>
      </c>
      <c r="E30" s="42">
        <v>1</v>
      </c>
      <c r="F30" s="43" t="s">
        <v>1271</v>
      </c>
      <c r="G30" s="44" t="s">
        <v>282</v>
      </c>
      <c r="H30" s="44" t="str">
        <f t="shared" si="0"/>
        <v>ハイジ福祉会</v>
      </c>
      <c r="I30" s="49" t="s">
        <v>1272</v>
      </c>
      <c r="J30" s="41" t="s">
        <v>1081</v>
      </c>
      <c r="K30" s="43" t="s">
        <v>283</v>
      </c>
      <c r="L30" s="45">
        <f t="shared" si="1"/>
      </c>
      <c r="M30" s="46">
        <v>28580</v>
      </c>
      <c r="N30" s="45">
        <v>90</v>
      </c>
      <c r="O30" s="45" t="s">
        <v>1273</v>
      </c>
      <c r="P30" s="43" t="s">
        <v>1274</v>
      </c>
      <c r="Q30" s="47" t="s">
        <v>1275</v>
      </c>
      <c r="R30" s="45" t="s">
        <v>1276</v>
      </c>
      <c r="S30" s="42">
        <f t="shared" si="2"/>
      </c>
    </row>
    <row r="31" spans="1:19" ht="20.25" customHeight="1">
      <c r="A31" s="38" t="s">
        <v>1277</v>
      </c>
      <c r="B31" s="39" t="s">
        <v>1278</v>
      </c>
      <c r="C31" s="40" t="s">
        <v>284</v>
      </c>
      <c r="D31" s="41" t="s">
        <v>1078</v>
      </c>
      <c r="E31" s="42">
        <v>1</v>
      </c>
      <c r="F31" s="43" t="s">
        <v>1279</v>
      </c>
      <c r="G31" s="44" t="s">
        <v>285</v>
      </c>
      <c r="H31" s="44" t="str">
        <f t="shared" si="0"/>
        <v>はなかご福祉会</v>
      </c>
      <c r="I31" s="39" t="s">
        <v>1280</v>
      </c>
      <c r="J31" s="41" t="s">
        <v>1081</v>
      </c>
      <c r="K31" s="43" t="s">
        <v>286</v>
      </c>
      <c r="L31" s="45">
        <f t="shared" si="1"/>
      </c>
      <c r="M31" s="46">
        <v>35153</v>
      </c>
      <c r="N31" s="45">
        <v>130</v>
      </c>
      <c r="O31" s="45" t="s">
        <v>1281</v>
      </c>
      <c r="P31" s="43" t="s">
        <v>1282</v>
      </c>
      <c r="Q31" s="47" t="s">
        <v>1283</v>
      </c>
      <c r="R31" s="45" t="s">
        <v>1284</v>
      </c>
      <c r="S31" s="42">
        <f t="shared" si="2"/>
      </c>
    </row>
    <row r="32" spans="1:19" ht="20.25" customHeight="1">
      <c r="A32" s="50"/>
      <c r="B32" s="39" t="s">
        <v>1285</v>
      </c>
      <c r="C32" s="40" t="s">
        <v>1286</v>
      </c>
      <c r="D32" s="41" t="s">
        <v>1078</v>
      </c>
      <c r="E32" s="42">
        <v>1</v>
      </c>
      <c r="F32" s="43" t="s">
        <v>1287</v>
      </c>
      <c r="G32" s="44" t="s">
        <v>287</v>
      </c>
      <c r="H32" s="44" t="str">
        <f t="shared" si="0"/>
        <v>ひかり福祉会</v>
      </c>
      <c r="I32" s="39" t="s">
        <v>1288</v>
      </c>
      <c r="J32" s="41" t="s">
        <v>1081</v>
      </c>
      <c r="K32" s="43" t="s">
        <v>288</v>
      </c>
      <c r="L32" s="45" t="str">
        <f t="shared" si="1"/>
        <v>兼</v>
      </c>
      <c r="M32" s="46">
        <v>28945</v>
      </c>
      <c r="N32" s="45">
        <v>60</v>
      </c>
      <c r="O32" s="45" t="s">
        <v>1289</v>
      </c>
      <c r="P32" s="43" t="s">
        <v>1290</v>
      </c>
      <c r="Q32" s="47" t="s">
        <v>1291</v>
      </c>
      <c r="R32" s="45" t="s">
        <v>1292</v>
      </c>
      <c r="S32" s="42">
        <f t="shared" si="2"/>
      </c>
    </row>
    <row r="33" spans="1:19" ht="20.25" customHeight="1">
      <c r="A33" s="38" t="s">
        <v>1293</v>
      </c>
      <c r="B33" s="39" t="s">
        <v>1294</v>
      </c>
      <c r="C33" s="40" t="s">
        <v>289</v>
      </c>
      <c r="D33" s="41" t="s">
        <v>1078</v>
      </c>
      <c r="E33" s="42">
        <v>1</v>
      </c>
      <c r="F33" s="43" t="s">
        <v>1295</v>
      </c>
      <c r="G33" s="44" t="s">
        <v>290</v>
      </c>
      <c r="H33" s="44" t="str">
        <f t="shared" si="0"/>
        <v>ピジョン福祉会</v>
      </c>
      <c r="I33" s="39" t="s">
        <v>1296</v>
      </c>
      <c r="J33" s="41" t="s">
        <v>1081</v>
      </c>
      <c r="K33" s="43" t="s">
        <v>291</v>
      </c>
      <c r="L33" s="45">
        <f t="shared" si="1"/>
      </c>
      <c r="M33" s="46">
        <v>38077</v>
      </c>
      <c r="N33" s="45">
        <v>75</v>
      </c>
      <c r="O33" s="45" t="s">
        <v>1297</v>
      </c>
      <c r="P33" s="43" t="s">
        <v>1298</v>
      </c>
      <c r="Q33" s="45" t="s">
        <v>1299</v>
      </c>
      <c r="R33" s="45" t="s">
        <v>1300</v>
      </c>
      <c r="S33" s="42">
        <f t="shared" si="2"/>
      </c>
    </row>
    <row r="34" spans="1:19" ht="20.25" customHeight="1">
      <c r="A34" s="50"/>
      <c r="B34" s="39" t="s">
        <v>1301</v>
      </c>
      <c r="C34" s="40" t="s">
        <v>292</v>
      </c>
      <c r="D34" s="41" t="s">
        <v>1078</v>
      </c>
      <c r="E34" s="42">
        <v>1</v>
      </c>
      <c r="F34" s="43" t="s">
        <v>1302</v>
      </c>
      <c r="G34" s="44" t="s">
        <v>293</v>
      </c>
      <c r="H34" s="44" t="str">
        <f t="shared" si="0"/>
        <v>ひまわり福祉会</v>
      </c>
      <c r="I34" s="39" t="s">
        <v>1303</v>
      </c>
      <c r="J34" s="41" t="s">
        <v>1081</v>
      </c>
      <c r="K34" s="43" t="s">
        <v>294</v>
      </c>
      <c r="L34" s="45" t="str">
        <f t="shared" si="1"/>
        <v>兼</v>
      </c>
      <c r="M34" s="46">
        <v>28580</v>
      </c>
      <c r="N34" s="45">
        <v>90</v>
      </c>
      <c r="O34" s="45" t="s">
        <v>1304</v>
      </c>
      <c r="P34" s="43" t="s">
        <v>1305</v>
      </c>
      <c r="Q34" s="47" t="s">
        <v>1306</v>
      </c>
      <c r="R34" s="45" t="s">
        <v>1307</v>
      </c>
      <c r="S34" s="42">
        <f t="shared" si="2"/>
      </c>
    </row>
    <row r="35" spans="1:19" ht="20.25" customHeight="1">
      <c r="A35" s="38" t="s">
        <v>1308</v>
      </c>
      <c r="B35" s="39" t="s">
        <v>1309</v>
      </c>
      <c r="C35" s="40" t="s">
        <v>295</v>
      </c>
      <c r="D35" s="41" t="s">
        <v>1078</v>
      </c>
      <c r="E35" s="42">
        <v>2</v>
      </c>
      <c r="F35" s="43" t="s">
        <v>1310</v>
      </c>
      <c r="G35" s="44" t="s">
        <v>296</v>
      </c>
      <c r="H35" s="44" t="str">
        <f aca="true" t="shared" si="3" ref="H35:H66">I35&amp;J35</f>
        <v>ひらら福祉会</v>
      </c>
      <c r="I35" s="39" t="s">
        <v>1311</v>
      </c>
      <c r="J35" s="41" t="s">
        <v>1081</v>
      </c>
      <c r="K35" s="43" t="s">
        <v>297</v>
      </c>
      <c r="L35" s="45" t="str">
        <f aca="true" t="shared" si="4" ref="L35:L66">IF(F35=K35,"兼","")</f>
        <v>兼</v>
      </c>
      <c r="M35" s="46">
        <v>30770</v>
      </c>
      <c r="N35" s="45">
        <v>60</v>
      </c>
      <c r="O35" s="45" t="s">
        <v>1312</v>
      </c>
      <c r="P35" s="43" t="s">
        <v>1313</v>
      </c>
      <c r="Q35" s="45" t="s">
        <v>298</v>
      </c>
      <c r="R35" s="45" t="s">
        <v>299</v>
      </c>
      <c r="S35" s="42">
        <f aca="true" t="shared" si="5" ref="S35:S66">IF(Q35=R35,"兼","")</f>
      </c>
    </row>
    <row r="36" spans="1:19" ht="20.25" customHeight="1">
      <c r="A36" s="48"/>
      <c r="B36" s="39" t="s">
        <v>1314</v>
      </c>
      <c r="C36" s="40" t="s">
        <v>300</v>
      </c>
      <c r="D36" s="41" t="s">
        <v>1078</v>
      </c>
      <c r="E36" s="42">
        <v>2</v>
      </c>
      <c r="F36" s="43" t="s">
        <v>1315</v>
      </c>
      <c r="G36" s="44" t="s">
        <v>301</v>
      </c>
      <c r="H36" s="44" t="str">
        <f t="shared" si="3"/>
        <v>ふくよか福祉会</v>
      </c>
      <c r="I36" s="39" t="s">
        <v>1316</v>
      </c>
      <c r="J36" s="41" t="s">
        <v>1081</v>
      </c>
      <c r="K36" s="43" t="s">
        <v>302</v>
      </c>
      <c r="L36" s="45">
        <f t="shared" si="4"/>
      </c>
      <c r="M36" s="46">
        <v>31135</v>
      </c>
      <c r="N36" s="45">
        <v>60</v>
      </c>
      <c r="O36" s="45" t="s">
        <v>1317</v>
      </c>
      <c r="P36" s="43" t="s">
        <v>1318</v>
      </c>
      <c r="Q36" s="47" t="s">
        <v>1319</v>
      </c>
      <c r="R36" s="45" t="s">
        <v>1320</v>
      </c>
      <c r="S36" s="42">
        <f t="shared" si="5"/>
      </c>
    </row>
    <row r="37" spans="1:19" ht="20.25" customHeight="1">
      <c r="A37" s="48"/>
      <c r="B37" s="39" t="s">
        <v>1321</v>
      </c>
      <c r="C37" s="40" t="s">
        <v>1322</v>
      </c>
      <c r="D37" s="41" t="s">
        <v>1078</v>
      </c>
      <c r="E37" s="42">
        <v>1</v>
      </c>
      <c r="F37" s="43" t="s">
        <v>1323</v>
      </c>
      <c r="G37" s="44" t="s">
        <v>303</v>
      </c>
      <c r="H37" s="44" t="str">
        <f t="shared" si="3"/>
        <v>ポプラ福祉会</v>
      </c>
      <c r="I37" s="39" t="s">
        <v>1324</v>
      </c>
      <c r="J37" s="41" t="s">
        <v>1081</v>
      </c>
      <c r="K37" s="43" t="s">
        <v>304</v>
      </c>
      <c r="L37" s="45">
        <f t="shared" si="4"/>
      </c>
      <c r="M37" s="46">
        <v>28580</v>
      </c>
      <c r="N37" s="45">
        <v>110</v>
      </c>
      <c r="O37" s="45" t="s">
        <v>1325</v>
      </c>
      <c r="P37" s="43" t="s">
        <v>1326</v>
      </c>
      <c r="Q37" s="47" t="s">
        <v>1327</v>
      </c>
      <c r="R37" s="45" t="s">
        <v>1328</v>
      </c>
      <c r="S37" s="42">
        <f t="shared" si="5"/>
      </c>
    </row>
    <row r="38" spans="1:19" ht="20.25" customHeight="1">
      <c r="A38" s="48"/>
      <c r="B38" s="39" t="s">
        <v>1329</v>
      </c>
      <c r="C38" s="40" t="s">
        <v>1330</v>
      </c>
      <c r="D38" s="41" t="s">
        <v>1078</v>
      </c>
      <c r="E38" s="42"/>
      <c r="F38" s="43" t="s">
        <v>1331</v>
      </c>
      <c r="G38" s="44" t="s">
        <v>305</v>
      </c>
      <c r="H38" s="44" t="str">
        <f t="shared" si="3"/>
        <v>まきば福祉会</v>
      </c>
      <c r="I38" s="39" t="s">
        <v>1332</v>
      </c>
      <c r="J38" s="41" t="s">
        <v>1081</v>
      </c>
      <c r="K38" s="43" t="s">
        <v>306</v>
      </c>
      <c r="L38" s="45">
        <f t="shared" si="4"/>
      </c>
      <c r="M38" s="46">
        <v>29311</v>
      </c>
      <c r="N38" s="45">
        <v>60</v>
      </c>
      <c r="O38" s="45" t="s">
        <v>1333</v>
      </c>
      <c r="P38" s="43" t="s">
        <v>1334</v>
      </c>
      <c r="Q38" s="47" t="s">
        <v>1335</v>
      </c>
      <c r="R38" s="45" t="s">
        <v>1336</v>
      </c>
      <c r="S38" s="42">
        <f t="shared" si="5"/>
      </c>
    </row>
    <row r="39" spans="1:19" ht="20.25" customHeight="1">
      <c r="A39" s="50"/>
      <c r="B39" s="39" t="s">
        <v>1337</v>
      </c>
      <c r="C39" s="40" t="s">
        <v>307</v>
      </c>
      <c r="D39" s="41" t="s">
        <v>1078</v>
      </c>
      <c r="E39" s="42"/>
      <c r="F39" s="43" t="s">
        <v>1338</v>
      </c>
      <c r="G39" s="44" t="s">
        <v>308</v>
      </c>
      <c r="H39" s="44" t="str">
        <f t="shared" si="3"/>
        <v>まつみ福祉会</v>
      </c>
      <c r="I39" s="39" t="s">
        <v>1339</v>
      </c>
      <c r="J39" s="41" t="s">
        <v>1081</v>
      </c>
      <c r="K39" s="43" t="s">
        <v>309</v>
      </c>
      <c r="L39" s="45">
        <f t="shared" si="4"/>
      </c>
      <c r="M39" s="46">
        <v>29676</v>
      </c>
      <c r="N39" s="45">
        <v>90</v>
      </c>
      <c r="O39" s="45" t="s">
        <v>1340</v>
      </c>
      <c r="P39" s="43" t="s">
        <v>1341</v>
      </c>
      <c r="Q39" s="47" t="s">
        <v>1342</v>
      </c>
      <c r="R39" s="45" t="s">
        <v>1343</v>
      </c>
      <c r="S39" s="42">
        <f t="shared" si="5"/>
      </c>
    </row>
    <row r="40" spans="1:19" ht="20.25" customHeight="1">
      <c r="A40" s="38" t="s">
        <v>1344</v>
      </c>
      <c r="B40" s="39" t="s">
        <v>1345</v>
      </c>
      <c r="C40" s="40" t="s">
        <v>310</v>
      </c>
      <c r="D40" s="41" t="s">
        <v>1078</v>
      </c>
      <c r="E40" s="42">
        <v>1</v>
      </c>
      <c r="F40" s="43" t="s">
        <v>1346</v>
      </c>
      <c r="G40" s="44" t="s">
        <v>311</v>
      </c>
      <c r="H40" s="44" t="str">
        <f t="shared" si="3"/>
        <v>マリヤ福祉会</v>
      </c>
      <c r="I40" s="39" t="s">
        <v>1347</v>
      </c>
      <c r="J40" s="41" t="s">
        <v>1081</v>
      </c>
      <c r="K40" s="43" t="s">
        <v>312</v>
      </c>
      <c r="L40" s="45">
        <f t="shared" si="4"/>
      </c>
      <c r="M40" s="46">
        <v>38077</v>
      </c>
      <c r="N40" s="45">
        <v>60</v>
      </c>
      <c r="O40" s="45" t="s">
        <v>1348</v>
      </c>
      <c r="P40" s="43" t="s">
        <v>1349</v>
      </c>
      <c r="Q40" s="45" t="s">
        <v>1350</v>
      </c>
      <c r="R40" s="45" t="s">
        <v>313</v>
      </c>
      <c r="S40" s="42">
        <f t="shared" si="5"/>
      </c>
    </row>
    <row r="41" spans="1:19" ht="20.25" customHeight="1">
      <c r="A41" s="48"/>
      <c r="B41" s="39" t="s">
        <v>1354</v>
      </c>
      <c r="C41" s="40" t="s">
        <v>314</v>
      </c>
      <c r="D41" s="41" t="s">
        <v>1078</v>
      </c>
      <c r="E41" s="42">
        <v>2</v>
      </c>
      <c r="F41" s="43" t="s">
        <v>1355</v>
      </c>
      <c r="G41" s="44" t="s">
        <v>315</v>
      </c>
      <c r="H41" s="44" t="str">
        <f t="shared" si="3"/>
        <v>みぎわ福祉会</v>
      </c>
      <c r="I41" s="39" t="s">
        <v>1354</v>
      </c>
      <c r="J41" s="41" t="s">
        <v>1081</v>
      </c>
      <c r="K41" s="43" t="s">
        <v>316</v>
      </c>
      <c r="L41" s="45">
        <f t="shared" si="4"/>
      </c>
      <c r="M41" s="46">
        <v>28246</v>
      </c>
      <c r="N41" s="45">
        <v>45</v>
      </c>
      <c r="O41" s="45" t="s">
        <v>1356</v>
      </c>
      <c r="P41" s="43" t="s">
        <v>1357</v>
      </c>
      <c r="Q41" s="47" t="s">
        <v>1358</v>
      </c>
      <c r="R41" s="45" t="s">
        <v>1359</v>
      </c>
      <c r="S41" s="42">
        <f t="shared" si="5"/>
      </c>
    </row>
    <row r="42" spans="1:19" ht="20.25" customHeight="1">
      <c r="A42" s="48"/>
      <c r="B42" s="39" t="s">
        <v>1360</v>
      </c>
      <c r="C42" s="40" t="s">
        <v>317</v>
      </c>
      <c r="D42" s="41" t="s">
        <v>1078</v>
      </c>
      <c r="E42" s="42">
        <v>1</v>
      </c>
      <c r="F42" s="43" t="s">
        <v>1361</v>
      </c>
      <c r="G42" s="44" t="s">
        <v>318</v>
      </c>
      <c r="H42" s="44" t="str">
        <f t="shared" si="3"/>
        <v>みつわ福祉会</v>
      </c>
      <c r="I42" s="39" t="s">
        <v>1362</v>
      </c>
      <c r="J42" s="41" t="s">
        <v>1081</v>
      </c>
      <c r="K42" s="43" t="s">
        <v>319</v>
      </c>
      <c r="L42" s="45">
        <f t="shared" si="4"/>
      </c>
      <c r="M42" s="46">
        <v>28216</v>
      </c>
      <c r="N42" s="45">
        <v>75</v>
      </c>
      <c r="O42" s="45" t="s">
        <v>1363</v>
      </c>
      <c r="P42" s="43" t="s">
        <v>1364</v>
      </c>
      <c r="Q42" s="47" t="s">
        <v>1365</v>
      </c>
      <c r="R42" s="45" t="s">
        <v>1366</v>
      </c>
      <c r="S42" s="42">
        <f t="shared" si="5"/>
      </c>
    </row>
    <row r="43" spans="1:19" ht="20.25" customHeight="1">
      <c r="A43" s="48"/>
      <c r="B43" s="39" t="s">
        <v>1367</v>
      </c>
      <c r="C43" s="40" t="s">
        <v>320</v>
      </c>
      <c r="D43" s="41" t="s">
        <v>1078</v>
      </c>
      <c r="E43" s="42"/>
      <c r="F43" s="43" t="s">
        <v>1368</v>
      </c>
      <c r="G43" s="44" t="s">
        <v>321</v>
      </c>
      <c r="H43" s="44" t="str">
        <f t="shared" si="3"/>
        <v>みどり福祉会</v>
      </c>
      <c r="I43" s="39" t="s">
        <v>1369</v>
      </c>
      <c r="J43" s="41" t="s">
        <v>1081</v>
      </c>
      <c r="K43" s="43" t="s">
        <v>322</v>
      </c>
      <c r="L43" s="45">
        <f t="shared" si="4"/>
      </c>
      <c r="M43" s="46">
        <v>27423</v>
      </c>
      <c r="N43" s="45">
        <v>90</v>
      </c>
      <c r="O43" s="45" t="s">
        <v>1356</v>
      </c>
      <c r="P43" s="43" t="s">
        <v>1370</v>
      </c>
      <c r="Q43" s="47" t="s">
        <v>1371</v>
      </c>
      <c r="R43" s="45" t="s">
        <v>1372</v>
      </c>
      <c r="S43" s="42">
        <f t="shared" si="5"/>
      </c>
    </row>
    <row r="44" spans="1:19" ht="20.25" customHeight="1">
      <c r="A44" s="48"/>
      <c r="B44" s="39" t="s">
        <v>1373</v>
      </c>
      <c r="C44" s="40" t="s">
        <v>1374</v>
      </c>
      <c r="D44" s="41" t="s">
        <v>1375</v>
      </c>
      <c r="E44" s="42">
        <v>1</v>
      </c>
      <c r="F44" s="43" t="s">
        <v>1376</v>
      </c>
      <c r="G44" s="44" t="s">
        <v>323</v>
      </c>
      <c r="H44" s="44" t="str">
        <f t="shared" si="3"/>
        <v>みどり葉福祉会</v>
      </c>
      <c r="I44" s="39" t="s">
        <v>1377</v>
      </c>
      <c r="J44" s="41" t="s">
        <v>1081</v>
      </c>
      <c r="K44" s="43" t="s">
        <v>324</v>
      </c>
      <c r="L44" s="45">
        <f t="shared" si="4"/>
      </c>
      <c r="M44" s="46">
        <v>38077</v>
      </c>
      <c r="N44" s="45">
        <v>60</v>
      </c>
      <c r="O44" s="45" t="s">
        <v>1378</v>
      </c>
      <c r="P44" s="43" t="s">
        <v>1379</v>
      </c>
      <c r="Q44" s="45" t="s">
        <v>1380</v>
      </c>
      <c r="R44" s="45" t="s">
        <v>1380</v>
      </c>
      <c r="S44" s="42" t="str">
        <f t="shared" si="5"/>
        <v>兼</v>
      </c>
    </row>
    <row r="45" spans="1:19" ht="20.25" customHeight="1">
      <c r="A45" s="48"/>
      <c r="B45" s="39" t="s">
        <v>1381</v>
      </c>
      <c r="C45" s="40" t="s">
        <v>1382</v>
      </c>
      <c r="D45" s="41" t="s">
        <v>1078</v>
      </c>
      <c r="E45" s="42">
        <v>1</v>
      </c>
      <c r="F45" s="43" t="s">
        <v>1383</v>
      </c>
      <c r="G45" s="44" t="s">
        <v>325</v>
      </c>
      <c r="H45" s="44" t="str">
        <f t="shared" si="3"/>
        <v>みなと福祉会</v>
      </c>
      <c r="I45" s="39" t="s">
        <v>1384</v>
      </c>
      <c r="J45" s="41" t="s">
        <v>1081</v>
      </c>
      <c r="K45" s="43" t="s">
        <v>326</v>
      </c>
      <c r="L45" s="45">
        <f t="shared" si="4"/>
      </c>
      <c r="M45" s="46">
        <v>28945</v>
      </c>
      <c r="N45" s="45">
        <v>60</v>
      </c>
      <c r="O45" s="45" t="s">
        <v>1385</v>
      </c>
      <c r="P45" s="43" t="s">
        <v>1386</v>
      </c>
      <c r="Q45" s="47" t="s">
        <v>1387</v>
      </c>
      <c r="R45" s="45" t="s">
        <v>1388</v>
      </c>
      <c r="S45" s="42">
        <f t="shared" si="5"/>
      </c>
    </row>
    <row r="46" spans="1:19" ht="20.25" customHeight="1">
      <c r="A46" s="50"/>
      <c r="B46" s="39" t="s">
        <v>1389</v>
      </c>
      <c r="C46" s="40" t="s">
        <v>1390</v>
      </c>
      <c r="D46" s="41" t="s">
        <v>1078</v>
      </c>
      <c r="E46" s="42">
        <v>1</v>
      </c>
      <c r="F46" s="43" t="s">
        <v>1391</v>
      </c>
      <c r="G46" s="44" t="s">
        <v>327</v>
      </c>
      <c r="H46" s="44" t="str">
        <f t="shared" si="3"/>
        <v>みのり福祉会</v>
      </c>
      <c r="I46" s="39" t="s">
        <v>1392</v>
      </c>
      <c r="J46" s="41" t="s">
        <v>1081</v>
      </c>
      <c r="K46" s="43" t="s">
        <v>328</v>
      </c>
      <c r="L46" s="45">
        <f t="shared" si="4"/>
      </c>
      <c r="M46" s="46">
        <v>28945</v>
      </c>
      <c r="N46" s="45">
        <v>60</v>
      </c>
      <c r="O46" s="45" t="s">
        <v>1393</v>
      </c>
      <c r="P46" s="43" t="s">
        <v>1394</v>
      </c>
      <c r="Q46" s="47" t="s">
        <v>1395</v>
      </c>
      <c r="R46" s="45" t="s">
        <v>1396</v>
      </c>
      <c r="S46" s="42">
        <f t="shared" si="5"/>
      </c>
    </row>
    <row r="47" spans="1:19" ht="20.25" customHeight="1">
      <c r="A47" s="38" t="s">
        <v>1397</v>
      </c>
      <c r="B47" s="39" t="s">
        <v>1398</v>
      </c>
      <c r="C47" s="40" t="s">
        <v>329</v>
      </c>
      <c r="D47" s="41" t="s">
        <v>1078</v>
      </c>
      <c r="E47" s="42">
        <v>1</v>
      </c>
      <c r="F47" s="43" t="s">
        <v>1399</v>
      </c>
      <c r="G47" s="44" t="s">
        <v>330</v>
      </c>
      <c r="H47" s="44" t="str">
        <f t="shared" si="3"/>
        <v>みよし福祉会</v>
      </c>
      <c r="I47" s="39" t="s">
        <v>1400</v>
      </c>
      <c r="J47" s="41" t="s">
        <v>1081</v>
      </c>
      <c r="K47" s="43" t="s">
        <v>331</v>
      </c>
      <c r="L47" s="45" t="str">
        <f t="shared" si="4"/>
        <v>兼</v>
      </c>
      <c r="M47" s="46">
        <v>30770</v>
      </c>
      <c r="N47" s="45">
        <v>60</v>
      </c>
      <c r="O47" s="45" t="s">
        <v>1401</v>
      </c>
      <c r="P47" s="43" t="s">
        <v>1402</v>
      </c>
      <c r="Q47" s="45" t="s">
        <v>1403</v>
      </c>
      <c r="R47" s="45" t="s">
        <v>332</v>
      </c>
      <c r="S47" s="42">
        <f t="shared" si="5"/>
      </c>
    </row>
    <row r="48" spans="1:19" ht="20.25" customHeight="1">
      <c r="A48" s="48"/>
      <c r="B48" s="39" t="s">
        <v>1404</v>
      </c>
      <c r="C48" s="40" t="s">
        <v>333</v>
      </c>
      <c r="D48" s="41" t="s">
        <v>1078</v>
      </c>
      <c r="E48" s="42"/>
      <c r="F48" s="43" t="s">
        <v>1405</v>
      </c>
      <c r="G48" s="44" t="s">
        <v>334</v>
      </c>
      <c r="H48" s="44" t="str">
        <f t="shared" si="3"/>
        <v>むつみ福祉会</v>
      </c>
      <c r="I48" s="39" t="s">
        <v>1406</v>
      </c>
      <c r="J48" s="41" t="s">
        <v>1081</v>
      </c>
      <c r="K48" s="43" t="s">
        <v>335</v>
      </c>
      <c r="L48" s="45" t="str">
        <f t="shared" si="4"/>
        <v>兼</v>
      </c>
      <c r="M48" s="46">
        <v>30768</v>
      </c>
      <c r="N48" s="45">
        <v>60</v>
      </c>
      <c r="O48" s="45" t="s">
        <v>1407</v>
      </c>
      <c r="P48" s="43" t="s">
        <v>1408</v>
      </c>
      <c r="Q48" s="47" t="s">
        <v>1409</v>
      </c>
      <c r="R48" s="45" t="s">
        <v>1410</v>
      </c>
      <c r="S48" s="42">
        <f t="shared" si="5"/>
      </c>
    </row>
    <row r="49" spans="1:19" ht="20.25" customHeight="1">
      <c r="A49" s="48"/>
      <c r="B49" s="39" t="s">
        <v>1411</v>
      </c>
      <c r="C49" s="40" t="s">
        <v>336</v>
      </c>
      <c r="D49" s="41" t="s">
        <v>1078</v>
      </c>
      <c r="E49" s="42">
        <v>1</v>
      </c>
      <c r="F49" s="43" t="s">
        <v>1412</v>
      </c>
      <c r="G49" s="44" t="s">
        <v>337</v>
      </c>
      <c r="H49" s="44" t="str">
        <f t="shared" si="3"/>
        <v>もとやま福祉会</v>
      </c>
      <c r="I49" s="39" t="s">
        <v>1413</v>
      </c>
      <c r="J49" s="41" t="s">
        <v>1081</v>
      </c>
      <c r="K49" s="43" t="s">
        <v>338</v>
      </c>
      <c r="L49" s="45">
        <f t="shared" si="4"/>
      </c>
      <c r="M49" s="46">
        <v>38076</v>
      </c>
      <c r="N49" s="45">
        <v>60</v>
      </c>
      <c r="O49" s="45" t="s">
        <v>1414</v>
      </c>
      <c r="P49" s="43" t="s">
        <v>1415</v>
      </c>
      <c r="Q49" s="45" t="s">
        <v>1416</v>
      </c>
      <c r="R49" s="45" t="s">
        <v>1417</v>
      </c>
      <c r="S49" s="42">
        <f t="shared" si="5"/>
      </c>
    </row>
    <row r="50" spans="1:19" ht="20.25" customHeight="1">
      <c r="A50" s="50"/>
      <c r="B50" s="39" t="s">
        <v>1418</v>
      </c>
      <c r="C50" s="40" t="s">
        <v>339</v>
      </c>
      <c r="D50" s="41" t="s">
        <v>1078</v>
      </c>
      <c r="E50" s="42">
        <v>1</v>
      </c>
      <c r="F50" s="43" t="s">
        <v>1419</v>
      </c>
      <c r="G50" s="44" t="s">
        <v>340</v>
      </c>
      <c r="H50" s="44" t="str">
        <f t="shared" si="3"/>
        <v>ゆたか福祉会</v>
      </c>
      <c r="I50" s="39" t="s">
        <v>1420</v>
      </c>
      <c r="J50" s="41" t="s">
        <v>1081</v>
      </c>
      <c r="K50" s="43" t="s">
        <v>1419</v>
      </c>
      <c r="L50" s="45" t="str">
        <f t="shared" si="4"/>
        <v>兼</v>
      </c>
      <c r="M50" s="46">
        <v>26306</v>
      </c>
      <c r="N50" s="45">
        <v>180</v>
      </c>
      <c r="O50" s="45" t="s">
        <v>1421</v>
      </c>
      <c r="P50" s="43" t="s">
        <v>1422</v>
      </c>
      <c r="Q50" s="47" t="s">
        <v>1423</v>
      </c>
      <c r="R50" s="45" t="s">
        <v>1424</v>
      </c>
      <c r="S50" s="42">
        <f t="shared" si="5"/>
      </c>
    </row>
    <row r="51" spans="1:19" ht="20.25" customHeight="1">
      <c r="A51" s="38" t="s">
        <v>1425</v>
      </c>
      <c r="B51" s="39" t="s">
        <v>1426</v>
      </c>
      <c r="C51" s="40" t="s">
        <v>1427</v>
      </c>
      <c r="D51" s="41" t="s">
        <v>1078</v>
      </c>
      <c r="E51" s="42">
        <v>2</v>
      </c>
      <c r="F51" s="43" t="s">
        <v>1428</v>
      </c>
      <c r="G51" s="44" t="s">
        <v>341</v>
      </c>
      <c r="H51" s="44" t="str">
        <f t="shared" si="3"/>
        <v>ゆりかご福祉会</v>
      </c>
      <c r="I51" s="39" t="s">
        <v>1429</v>
      </c>
      <c r="J51" s="41" t="s">
        <v>1081</v>
      </c>
      <c r="K51" s="43" t="s">
        <v>342</v>
      </c>
      <c r="L51" s="45">
        <f t="shared" si="4"/>
      </c>
      <c r="M51" s="46">
        <v>29158</v>
      </c>
      <c r="N51" s="45">
        <v>90</v>
      </c>
      <c r="O51" s="45" t="s">
        <v>1273</v>
      </c>
      <c r="P51" s="43" t="s">
        <v>1430</v>
      </c>
      <c r="Q51" s="47" t="s">
        <v>1431</v>
      </c>
      <c r="R51" s="45" t="s">
        <v>1432</v>
      </c>
      <c r="S51" s="42">
        <f t="shared" si="5"/>
      </c>
    </row>
    <row r="52" spans="1:19" ht="20.25" customHeight="1">
      <c r="A52" s="50"/>
      <c r="B52" s="39" t="s">
        <v>1433</v>
      </c>
      <c r="C52" s="40" t="s">
        <v>343</v>
      </c>
      <c r="D52" s="41" t="s">
        <v>1078</v>
      </c>
      <c r="E52" s="42">
        <v>1</v>
      </c>
      <c r="F52" s="43" t="s">
        <v>1434</v>
      </c>
      <c r="G52" s="44" t="s">
        <v>344</v>
      </c>
      <c r="H52" s="44" t="str">
        <f t="shared" si="3"/>
        <v>わかば友の会</v>
      </c>
      <c r="I52" s="39" t="s">
        <v>1435</v>
      </c>
      <c r="J52" s="41" t="s">
        <v>1436</v>
      </c>
      <c r="K52" s="43" t="s">
        <v>345</v>
      </c>
      <c r="L52" s="45">
        <f t="shared" si="4"/>
      </c>
      <c r="M52" s="46">
        <v>20234</v>
      </c>
      <c r="N52" s="45">
        <v>120</v>
      </c>
      <c r="O52" s="45" t="s">
        <v>1437</v>
      </c>
      <c r="P52" s="43" t="s">
        <v>1438</v>
      </c>
      <c r="Q52" s="47" t="s">
        <v>1439</v>
      </c>
      <c r="R52" s="45" t="s">
        <v>1440</v>
      </c>
      <c r="S52" s="42">
        <f t="shared" si="5"/>
      </c>
    </row>
    <row r="53" spans="1:19" ht="20.25" customHeight="1">
      <c r="A53" s="38" t="s">
        <v>1441</v>
      </c>
      <c r="B53" s="39" t="s">
        <v>1442</v>
      </c>
      <c r="C53" s="40" t="s">
        <v>346</v>
      </c>
      <c r="D53" s="41" t="s">
        <v>1078</v>
      </c>
      <c r="E53" s="42">
        <v>1</v>
      </c>
      <c r="F53" s="43" t="s">
        <v>1443</v>
      </c>
      <c r="G53" s="44" t="s">
        <v>347</v>
      </c>
      <c r="H53" s="44" t="str">
        <f t="shared" si="3"/>
        <v>わかめ福祉会</v>
      </c>
      <c r="I53" s="39" t="s">
        <v>1444</v>
      </c>
      <c r="J53" s="41" t="s">
        <v>1081</v>
      </c>
      <c r="K53" s="43" t="s">
        <v>348</v>
      </c>
      <c r="L53" s="45">
        <f t="shared" si="4"/>
      </c>
      <c r="M53" s="46">
        <v>28065</v>
      </c>
      <c r="N53" s="45">
        <v>100</v>
      </c>
      <c r="O53" s="45" t="s">
        <v>1356</v>
      </c>
      <c r="P53" s="43" t="s">
        <v>1445</v>
      </c>
      <c r="Q53" s="47" t="s">
        <v>1446</v>
      </c>
      <c r="R53" s="45" t="s">
        <v>1447</v>
      </c>
      <c r="S53" s="42">
        <f t="shared" si="5"/>
      </c>
    </row>
    <row r="54" spans="1:19" ht="20.25" customHeight="1">
      <c r="A54" s="48"/>
      <c r="B54" s="39" t="s">
        <v>1448</v>
      </c>
      <c r="C54" s="40" t="s">
        <v>1449</v>
      </c>
      <c r="D54" s="41" t="s">
        <v>1078</v>
      </c>
      <c r="E54" s="42"/>
      <c r="F54" s="43" t="s">
        <v>1450</v>
      </c>
      <c r="G54" s="44" t="s">
        <v>349</v>
      </c>
      <c r="H54" s="44" t="str">
        <f t="shared" si="3"/>
        <v>わらべ福祉会</v>
      </c>
      <c r="I54" s="39" t="s">
        <v>1451</v>
      </c>
      <c r="J54" s="41" t="s">
        <v>1081</v>
      </c>
      <c r="K54" s="43" t="s">
        <v>350</v>
      </c>
      <c r="L54" s="45">
        <f t="shared" si="4"/>
      </c>
      <c r="M54" s="46">
        <v>30041</v>
      </c>
      <c r="N54" s="45">
        <v>60</v>
      </c>
      <c r="O54" s="45" t="s">
        <v>1452</v>
      </c>
      <c r="P54" s="43" t="s">
        <v>1453</v>
      </c>
      <c r="Q54" s="47" t="s">
        <v>1454</v>
      </c>
      <c r="R54" s="45" t="s">
        <v>1455</v>
      </c>
      <c r="S54" s="42">
        <f t="shared" si="5"/>
      </c>
    </row>
    <row r="55" spans="1:19" ht="20.25" customHeight="1">
      <c r="A55" s="48"/>
      <c r="B55" s="39" t="s">
        <v>1456</v>
      </c>
      <c r="C55" s="40" t="s">
        <v>351</v>
      </c>
      <c r="D55" s="41" t="s">
        <v>1078</v>
      </c>
      <c r="E55" s="42">
        <v>1</v>
      </c>
      <c r="F55" s="43" t="s">
        <v>1457</v>
      </c>
      <c r="G55" s="44" t="s">
        <v>352</v>
      </c>
      <c r="H55" s="44" t="str">
        <f t="shared" si="3"/>
        <v>愛の園福祉会</v>
      </c>
      <c r="I55" s="39" t="s">
        <v>1458</v>
      </c>
      <c r="J55" s="41" t="s">
        <v>1081</v>
      </c>
      <c r="K55" s="43" t="s">
        <v>353</v>
      </c>
      <c r="L55" s="45">
        <f t="shared" si="4"/>
      </c>
      <c r="M55" s="46">
        <v>28945</v>
      </c>
      <c r="N55" s="45">
        <v>150</v>
      </c>
      <c r="O55" s="45" t="s">
        <v>1459</v>
      </c>
      <c r="P55" s="43" t="s">
        <v>1460</v>
      </c>
      <c r="Q55" s="47" t="s">
        <v>1461</v>
      </c>
      <c r="R55" s="45" t="s">
        <v>1462</v>
      </c>
      <c r="S55" s="42">
        <f t="shared" si="5"/>
      </c>
    </row>
    <row r="56" spans="1:19" ht="20.25" customHeight="1">
      <c r="A56" s="48"/>
      <c r="B56" s="39" t="s">
        <v>1463</v>
      </c>
      <c r="C56" s="40" t="s">
        <v>1464</v>
      </c>
      <c r="D56" s="41" t="s">
        <v>1078</v>
      </c>
      <c r="E56" s="42">
        <v>1</v>
      </c>
      <c r="F56" s="43" t="s">
        <v>1465</v>
      </c>
      <c r="G56" s="44" t="s">
        <v>354</v>
      </c>
      <c r="H56" s="44" t="str">
        <f t="shared" si="3"/>
        <v>愛の泉福祉会</v>
      </c>
      <c r="I56" s="39" t="s">
        <v>1463</v>
      </c>
      <c r="J56" s="41" t="s">
        <v>1081</v>
      </c>
      <c r="K56" s="43" t="s">
        <v>355</v>
      </c>
      <c r="L56" s="45">
        <f t="shared" si="4"/>
      </c>
      <c r="M56" s="46">
        <v>37711</v>
      </c>
      <c r="N56" s="45">
        <v>60</v>
      </c>
      <c r="O56" s="45" t="s">
        <v>1466</v>
      </c>
      <c r="P56" s="43" t="s">
        <v>1467</v>
      </c>
      <c r="Q56" s="45" t="s">
        <v>1468</v>
      </c>
      <c r="R56" s="45" t="s">
        <v>1469</v>
      </c>
      <c r="S56" s="42">
        <f t="shared" si="5"/>
      </c>
    </row>
    <row r="57" spans="1:19" ht="20.25" customHeight="1">
      <c r="A57" s="48"/>
      <c r="B57" s="39" t="s">
        <v>1470</v>
      </c>
      <c r="C57" s="40" t="s">
        <v>1471</v>
      </c>
      <c r="D57" s="41" t="s">
        <v>1078</v>
      </c>
      <c r="E57" s="42">
        <v>1</v>
      </c>
      <c r="F57" s="43" t="s">
        <v>1472</v>
      </c>
      <c r="G57" s="44" t="s">
        <v>356</v>
      </c>
      <c r="H57" s="44" t="str">
        <f t="shared" si="3"/>
        <v>愛育福祉会</v>
      </c>
      <c r="I57" s="39" t="s">
        <v>1470</v>
      </c>
      <c r="J57" s="41" t="s">
        <v>1081</v>
      </c>
      <c r="K57" s="43" t="s">
        <v>357</v>
      </c>
      <c r="L57" s="45" t="str">
        <f t="shared" si="4"/>
        <v>兼</v>
      </c>
      <c r="M57" s="46">
        <v>28580</v>
      </c>
      <c r="N57" s="45">
        <v>120</v>
      </c>
      <c r="O57" s="45" t="s">
        <v>1473</v>
      </c>
      <c r="P57" s="43" t="s">
        <v>1474</v>
      </c>
      <c r="Q57" s="47" t="s">
        <v>1475</v>
      </c>
      <c r="R57" s="45" t="s">
        <v>1476</v>
      </c>
      <c r="S57" s="42">
        <f t="shared" si="5"/>
      </c>
    </row>
    <row r="58" spans="1:19" ht="20.25" customHeight="1">
      <c r="A58" s="48"/>
      <c r="B58" s="39" t="s">
        <v>1477</v>
      </c>
      <c r="C58" s="40" t="s">
        <v>1478</v>
      </c>
      <c r="D58" s="41" t="s">
        <v>1078</v>
      </c>
      <c r="E58" s="42">
        <v>2</v>
      </c>
      <c r="F58" s="43" t="s">
        <v>1479</v>
      </c>
      <c r="G58" s="44" t="s">
        <v>358</v>
      </c>
      <c r="H58" s="44" t="str">
        <f t="shared" si="3"/>
        <v>愛護福祉会</v>
      </c>
      <c r="I58" s="39" t="s">
        <v>1477</v>
      </c>
      <c r="J58" s="41" t="s">
        <v>1081</v>
      </c>
      <c r="K58" s="43" t="s">
        <v>359</v>
      </c>
      <c r="L58" s="45" t="str">
        <f t="shared" si="4"/>
        <v>兼</v>
      </c>
      <c r="M58" s="46">
        <v>28246</v>
      </c>
      <c r="N58" s="45">
        <v>60</v>
      </c>
      <c r="O58" s="45" t="s">
        <v>1480</v>
      </c>
      <c r="P58" s="43" t="s">
        <v>1481</v>
      </c>
      <c r="Q58" s="47" t="s">
        <v>1482</v>
      </c>
      <c r="R58" s="45" t="s">
        <v>1483</v>
      </c>
      <c r="S58" s="42">
        <f t="shared" si="5"/>
      </c>
    </row>
    <row r="59" spans="1:19" ht="20.25" customHeight="1">
      <c r="A59" s="48"/>
      <c r="B59" s="39" t="s">
        <v>1484</v>
      </c>
      <c r="C59" s="40" t="s">
        <v>360</v>
      </c>
      <c r="D59" s="41" t="s">
        <v>1078</v>
      </c>
      <c r="E59" s="42">
        <v>1</v>
      </c>
      <c r="F59" s="43" t="s">
        <v>1485</v>
      </c>
      <c r="G59" s="44" t="s">
        <v>361</v>
      </c>
      <c r="H59" s="44" t="str">
        <f t="shared" si="3"/>
        <v>愛児福祉会</v>
      </c>
      <c r="I59" s="39" t="s">
        <v>1486</v>
      </c>
      <c r="J59" s="41" t="s">
        <v>1081</v>
      </c>
      <c r="K59" s="43" t="s">
        <v>362</v>
      </c>
      <c r="L59" s="45">
        <f t="shared" si="4"/>
      </c>
      <c r="M59" s="46">
        <v>28580</v>
      </c>
      <c r="N59" s="45">
        <v>75</v>
      </c>
      <c r="O59" s="45" t="s">
        <v>1487</v>
      </c>
      <c r="P59" s="43" t="s">
        <v>1488</v>
      </c>
      <c r="Q59" s="47" t="s">
        <v>1489</v>
      </c>
      <c r="R59" s="45" t="s">
        <v>1489</v>
      </c>
      <c r="S59" s="42" t="str">
        <f t="shared" si="5"/>
        <v>兼</v>
      </c>
    </row>
    <row r="60" spans="1:19" ht="20.25" customHeight="1">
      <c r="A60" s="48"/>
      <c r="B60" s="39" t="s">
        <v>1490</v>
      </c>
      <c r="C60" s="40" t="s">
        <v>1491</v>
      </c>
      <c r="D60" s="41" t="s">
        <v>1078</v>
      </c>
      <c r="E60" s="42">
        <v>1</v>
      </c>
      <c r="F60" s="43" t="s">
        <v>1492</v>
      </c>
      <c r="G60" s="44" t="s">
        <v>363</v>
      </c>
      <c r="H60" s="44" t="str">
        <f t="shared" si="3"/>
        <v>愛泉福祉会</v>
      </c>
      <c r="I60" s="39" t="s">
        <v>1490</v>
      </c>
      <c r="J60" s="41" t="s">
        <v>1081</v>
      </c>
      <c r="K60" s="43" t="s">
        <v>1493</v>
      </c>
      <c r="L60" s="45">
        <f t="shared" si="4"/>
      </c>
      <c r="M60" s="46">
        <v>19521</v>
      </c>
      <c r="N60" s="45">
        <v>60</v>
      </c>
      <c r="O60" s="45" t="s">
        <v>1125</v>
      </c>
      <c r="P60" s="43" t="s">
        <v>1494</v>
      </c>
      <c r="Q60" s="47" t="s">
        <v>1495</v>
      </c>
      <c r="R60" s="45" t="s">
        <v>1496</v>
      </c>
      <c r="S60" s="42">
        <f t="shared" si="5"/>
      </c>
    </row>
    <row r="61" spans="1:19" ht="20.25" customHeight="1">
      <c r="A61" s="48"/>
      <c r="B61" s="39" t="s">
        <v>1497</v>
      </c>
      <c r="C61" s="40" t="s">
        <v>1498</v>
      </c>
      <c r="D61" s="41" t="s">
        <v>1078</v>
      </c>
      <c r="E61" s="42">
        <v>1</v>
      </c>
      <c r="F61" s="43" t="s">
        <v>1499</v>
      </c>
      <c r="G61" s="44" t="s">
        <v>364</v>
      </c>
      <c r="H61" s="44" t="str">
        <f t="shared" si="3"/>
        <v>愛和福祉会</v>
      </c>
      <c r="I61" s="39" t="s">
        <v>1497</v>
      </c>
      <c r="J61" s="41" t="s">
        <v>1081</v>
      </c>
      <c r="K61" s="43" t="s">
        <v>1500</v>
      </c>
      <c r="L61" s="45">
        <f t="shared" si="4"/>
      </c>
      <c r="M61" s="46">
        <v>28216</v>
      </c>
      <c r="N61" s="45">
        <v>90</v>
      </c>
      <c r="O61" s="45" t="s">
        <v>1501</v>
      </c>
      <c r="P61" s="43" t="s">
        <v>1502</v>
      </c>
      <c r="Q61" s="47" t="s">
        <v>1503</v>
      </c>
      <c r="R61" s="45" t="s">
        <v>1503</v>
      </c>
      <c r="S61" s="42" t="str">
        <f t="shared" si="5"/>
        <v>兼</v>
      </c>
    </row>
    <row r="62" spans="1:19" ht="20.25" customHeight="1">
      <c r="A62" s="48"/>
      <c r="B62" s="39" t="s">
        <v>1504</v>
      </c>
      <c r="C62" s="40" t="s">
        <v>365</v>
      </c>
      <c r="D62" s="41" t="s">
        <v>1078</v>
      </c>
      <c r="E62" s="42">
        <v>1</v>
      </c>
      <c r="F62" s="43" t="s">
        <v>1505</v>
      </c>
      <c r="G62" s="44" t="s">
        <v>366</v>
      </c>
      <c r="H62" s="44" t="str">
        <f t="shared" si="3"/>
        <v>育守福祉会</v>
      </c>
      <c r="I62" s="39" t="s">
        <v>1506</v>
      </c>
      <c r="J62" s="41" t="s">
        <v>1081</v>
      </c>
      <c r="K62" s="43" t="s">
        <v>367</v>
      </c>
      <c r="L62" s="45">
        <f t="shared" si="4"/>
      </c>
      <c r="M62" s="46">
        <v>30407</v>
      </c>
      <c r="N62" s="45">
        <v>60</v>
      </c>
      <c r="O62" s="45" t="s">
        <v>1507</v>
      </c>
      <c r="P62" s="43" t="s">
        <v>1508</v>
      </c>
      <c r="Q62" s="47" t="s">
        <v>1509</v>
      </c>
      <c r="R62" s="45" t="s">
        <v>1509</v>
      </c>
      <c r="S62" s="42" t="str">
        <f t="shared" si="5"/>
        <v>兼</v>
      </c>
    </row>
    <row r="63" spans="1:19" ht="20.25" customHeight="1">
      <c r="A63" s="48"/>
      <c r="B63" s="39" t="s">
        <v>1510</v>
      </c>
      <c r="C63" s="40" t="s">
        <v>1511</v>
      </c>
      <c r="D63" s="41" t="s">
        <v>1078</v>
      </c>
      <c r="E63" s="42">
        <v>2</v>
      </c>
      <c r="F63" s="43" t="s">
        <v>1512</v>
      </c>
      <c r="G63" s="44" t="s">
        <v>368</v>
      </c>
      <c r="H63" s="44" t="str">
        <f t="shared" si="3"/>
        <v>育泉福祉会</v>
      </c>
      <c r="I63" s="49" t="s">
        <v>1513</v>
      </c>
      <c r="J63" s="41" t="s">
        <v>1081</v>
      </c>
      <c r="K63" s="43" t="s">
        <v>369</v>
      </c>
      <c r="L63" s="45">
        <f t="shared" si="4"/>
      </c>
      <c r="M63" s="46">
        <v>29311</v>
      </c>
      <c r="N63" s="45">
        <v>70</v>
      </c>
      <c r="O63" s="45" t="s">
        <v>1514</v>
      </c>
      <c r="P63" s="43" t="s">
        <v>1515</v>
      </c>
      <c r="Q63" s="47" t="s">
        <v>1516</v>
      </c>
      <c r="R63" s="45" t="s">
        <v>1517</v>
      </c>
      <c r="S63" s="42">
        <f t="shared" si="5"/>
      </c>
    </row>
    <row r="64" spans="1:19" ht="20.25" customHeight="1">
      <c r="A64" s="48"/>
      <c r="B64" s="39" t="s">
        <v>1518</v>
      </c>
      <c r="C64" s="40" t="s">
        <v>1519</v>
      </c>
      <c r="D64" s="41" t="s">
        <v>1078</v>
      </c>
      <c r="E64" s="42">
        <v>1</v>
      </c>
      <c r="F64" s="43" t="s">
        <v>1520</v>
      </c>
      <c r="G64" s="44" t="s">
        <v>368</v>
      </c>
      <c r="H64" s="44" t="str">
        <f t="shared" si="3"/>
        <v>育泉福祉会</v>
      </c>
      <c r="I64" s="49" t="s">
        <v>1513</v>
      </c>
      <c r="J64" s="41" t="s">
        <v>1081</v>
      </c>
      <c r="K64" s="43" t="s">
        <v>369</v>
      </c>
      <c r="L64" s="45">
        <f t="shared" si="4"/>
      </c>
      <c r="M64" s="46">
        <v>31502</v>
      </c>
      <c r="N64" s="45">
        <v>100</v>
      </c>
      <c r="O64" s="45" t="s">
        <v>1521</v>
      </c>
      <c r="P64" s="43" t="s">
        <v>1522</v>
      </c>
      <c r="Q64" s="47" t="s">
        <v>1523</v>
      </c>
      <c r="R64" s="45" t="s">
        <v>1524</v>
      </c>
      <c r="S64" s="42">
        <f t="shared" si="5"/>
      </c>
    </row>
    <row r="65" spans="1:19" ht="20.25" customHeight="1">
      <c r="A65" s="50"/>
      <c r="B65" s="39" t="s">
        <v>1525</v>
      </c>
      <c r="C65" s="40" t="s">
        <v>1526</v>
      </c>
      <c r="D65" s="41" t="s">
        <v>1078</v>
      </c>
      <c r="E65" s="42">
        <v>1</v>
      </c>
      <c r="F65" s="43" t="s">
        <v>1527</v>
      </c>
      <c r="G65" s="44" t="s">
        <v>370</v>
      </c>
      <c r="H65" s="44" t="str">
        <f t="shared" si="3"/>
        <v>羽地福祉会</v>
      </c>
      <c r="I65" s="39" t="s">
        <v>1528</v>
      </c>
      <c r="J65" s="41" t="s">
        <v>1081</v>
      </c>
      <c r="K65" s="43" t="s">
        <v>371</v>
      </c>
      <c r="L65" s="45" t="str">
        <f t="shared" si="4"/>
        <v>兼</v>
      </c>
      <c r="M65" s="46">
        <v>28945</v>
      </c>
      <c r="N65" s="45">
        <v>80</v>
      </c>
      <c r="O65" s="45" t="s">
        <v>1529</v>
      </c>
      <c r="P65" s="43" t="s">
        <v>1530</v>
      </c>
      <c r="Q65" s="47" t="s">
        <v>1531</v>
      </c>
      <c r="R65" s="45" t="s">
        <v>1532</v>
      </c>
      <c r="S65" s="42">
        <f t="shared" si="5"/>
      </c>
    </row>
    <row r="66" spans="1:19" ht="20.25" customHeight="1">
      <c r="A66" s="38" t="s">
        <v>1533</v>
      </c>
      <c r="B66" s="39" t="s">
        <v>1534</v>
      </c>
      <c r="C66" s="40" t="s">
        <v>1535</v>
      </c>
      <c r="D66" s="41" t="s">
        <v>1078</v>
      </c>
      <c r="E66" s="42">
        <v>1</v>
      </c>
      <c r="F66" s="43" t="s">
        <v>1536</v>
      </c>
      <c r="G66" s="44" t="s">
        <v>372</v>
      </c>
      <c r="H66" s="44" t="str">
        <f t="shared" si="3"/>
        <v>栄光福祉会</v>
      </c>
      <c r="I66" s="39" t="s">
        <v>1537</v>
      </c>
      <c r="J66" s="41" t="s">
        <v>1081</v>
      </c>
      <c r="K66" s="43" t="s">
        <v>373</v>
      </c>
      <c r="L66" s="45">
        <f t="shared" si="4"/>
      </c>
      <c r="M66" s="46">
        <v>31502</v>
      </c>
      <c r="N66" s="45">
        <v>60</v>
      </c>
      <c r="O66" s="45" t="s">
        <v>1466</v>
      </c>
      <c r="P66" s="43" t="s">
        <v>1538</v>
      </c>
      <c r="Q66" s="47" t="s">
        <v>1539</v>
      </c>
      <c r="R66" s="45" t="s">
        <v>1540</v>
      </c>
      <c r="S66" s="42">
        <f t="shared" si="5"/>
      </c>
    </row>
    <row r="67" spans="1:19" ht="20.25" customHeight="1">
      <c r="A67" s="48"/>
      <c r="B67" s="39" t="s">
        <v>1541</v>
      </c>
      <c r="C67" s="40" t="s">
        <v>1542</v>
      </c>
      <c r="D67" s="41" t="s">
        <v>1078</v>
      </c>
      <c r="E67" s="42"/>
      <c r="F67" s="43" t="s">
        <v>1543</v>
      </c>
      <c r="G67" s="44" t="s">
        <v>374</v>
      </c>
      <c r="H67" s="44" t="str">
        <f aca="true" t="shared" si="6" ref="H67:H98">I67&amp;J67</f>
        <v>栄福祉会</v>
      </c>
      <c r="I67" s="39" t="s">
        <v>1544</v>
      </c>
      <c r="J67" s="41" t="s">
        <v>1081</v>
      </c>
      <c r="K67" s="43" t="s">
        <v>375</v>
      </c>
      <c r="L67" s="45">
        <f aca="true" t="shared" si="7" ref="L67:L98">IF(F67=K67,"兼","")</f>
      </c>
      <c r="M67" s="46">
        <v>29311</v>
      </c>
      <c r="N67" s="45">
        <v>60</v>
      </c>
      <c r="O67" s="45" t="s">
        <v>1545</v>
      </c>
      <c r="P67" s="43" t="s">
        <v>1546</v>
      </c>
      <c r="Q67" s="47" t="s">
        <v>1547</v>
      </c>
      <c r="R67" s="45" t="s">
        <v>1548</v>
      </c>
      <c r="S67" s="42">
        <f aca="true" t="shared" si="8" ref="S67:S98">IF(Q67=R67,"兼","")</f>
      </c>
    </row>
    <row r="68" spans="1:19" ht="20.25" customHeight="1">
      <c r="A68" s="48"/>
      <c r="B68" s="39" t="s">
        <v>1549</v>
      </c>
      <c r="C68" s="40" t="s">
        <v>1550</v>
      </c>
      <c r="D68" s="41" t="s">
        <v>1078</v>
      </c>
      <c r="E68" s="42">
        <v>2</v>
      </c>
      <c r="F68" s="43" t="s">
        <v>1551</v>
      </c>
      <c r="G68" s="44" t="s">
        <v>376</v>
      </c>
      <c r="H68" s="44" t="str">
        <f t="shared" si="6"/>
        <v>沖縄エンゼル福祉会</v>
      </c>
      <c r="I68" s="39" t="s">
        <v>1552</v>
      </c>
      <c r="J68" s="41" t="s">
        <v>1081</v>
      </c>
      <c r="K68" s="43" t="s">
        <v>377</v>
      </c>
      <c r="L68" s="45">
        <f t="shared" si="7"/>
      </c>
      <c r="M68" s="46">
        <v>28216</v>
      </c>
      <c r="N68" s="45">
        <v>45</v>
      </c>
      <c r="O68" s="45" t="s">
        <v>1553</v>
      </c>
      <c r="P68" s="43" t="s">
        <v>1554</v>
      </c>
      <c r="Q68" s="47" t="s">
        <v>1555</v>
      </c>
      <c r="R68" s="45" t="s">
        <v>1556</v>
      </c>
      <c r="S68" s="42">
        <f t="shared" si="8"/>
      </c>
    </row>
    <row r="69" spans="1:19" ht="20.25" customHeight="1">
      <c r="A69" s="48"/>
      <c r="B69" s="39" t="s">
        <v>1557</v>
      </c>
      <c r="C69" s="40" t="s">
        <v>378</v>
      </c>
      <c r="D69" s="41" t="s">
        <v>1078</v>
      </c>
      <c r="E69" s="42">
        <v>1</v>
      </c>
      <c r="F69" s="43" t="s">
        <v>1558</v>
      </c>
      <c r="G69" s="44" t="s">
        <v>379</v>
      </c>
      <c r="H69" s="44" t="str">
        <f t="shared" si="6"/>
        <v>温和会</v>
      </c>
      <c r="I69" s="39" t="s">
        <v>1559</v>
      </c>
      <c r="J69" s="41" t="s">
        <v>1168</v>
      </c>
      <c r="K69" s="43" t="s">
        <v>380</v>
      </c>
      <c r="L69" s="45">
        <f t="shared" si="7"/>
      </c>
      <c r="M69" s="46">
        <v>37711</v>
      </c>
      <c r="N69" s="45">
        <v>90</v>
      </c>
      <c r="O69" s="45" t="s">
        <v>1560</v>
      </c>
      <c r="P69" s="43" t="s">
        <v>1561</v>
      </c>
      <c r="Q69" s="45" t="s">
        <v>1562</v>
      </c>
      <c r="R69" s="45" t="s">
        <v>1563</v>
      </c>
      <c r="S69" s="42">
        <f t="shared" si="8"/>
      </c>
    </row>
    <row r="70" spans="1:19" ht="20.25" customHeight="1">
      <c r="A70" s="48"/>
      <c r="B70" s="39" t="s">
        <v>1564</v>
      </c>
      <c r="C70" s="40" t="s">
        <v>1565</v>
      </c>
      <c r="D70" s="41" t="s">
        <v>1078</v>
      </c>
      <c r="E70" s="42">
        <v>1</v>
      </c>
      <c r="F70" s="43" t="s">
        <v>1566</v>
      </c>
      <c r="G70" s="44" t="s">
        <v>381</v>
      </c>
      <c r="H70" s="44" t="str">
        <f t="shared" si="6"/>
        <v>可愛福祉会</v>
      </c>
      <c r="I70" s="39" t="s">
        <v>1564</v>
      </c>
      <c r="J70" s="41" t="s">
        <v>1081</v>
      </c>
      <c r="K70" s="43" t="s">
        <v>382</v>
      </c>
      <c r="L70" s="45">
        <f t="shared" si="7"/>
      </c>
      <c r="M70" s="46">
        <v>34050</v>
      </c>
      <c r="N70" s="45">
        <v>60</v>
      </c>
      <c r="O70" s="45" t="s">
        <v>1567</v>
      </c>
      <c r="P70" s="43" t="s">
        <v>1568</v>
      </c>
      <c r="Q70" s="47" t="s">
        <v>1569</v>
      </c>
      <c r="R70" s="45" t="s">
        <v>1570</v>
      </c>
      <c r="S70" s="42">
        <f t="shared" si="8"/>
      </c>
    </row>
    <row r="71" spans="1:19" ht="20.25" customHeight="1">
      <c r="A71" s="48"/>
      <c r="B71" s="39" t="s">
        <v>1571</v>
      </c>
      <c r="C71" s="40" t="s">
        <v>383</v>
      </c>
      <c r="D71" s="41" t="s">
        <v>1078</v>
      </c>
      <c r="E71" s="42">
        <v>1</v>
      </c>
      <c r="F71" s="43" t="s">
        <v>1572</v>
      </c>
      <c r="G71" s="44" t="s">
        <v>384</v>
      </c>
      <c r="H71" s="44" t="str">
        <f t="shared" si="6"/>
        <v>雅福祉会</v>
      </c>
      <c r="I71" s="39" t="s">
        <v>1573</v>
      </c>
      <c r="J71" s="41" t="s">
        <v>1081</v>
      </c>
      <c r="K71" s="43" t="s">
        <v>385</v>
      </c>
      <c r="L71" s="45">
        <f t="shared" si="7"/>
      </c>
      <c r="M71" s="46">
        <v>38077</v>
      </c>
      <c r="N71" s="45">
        <v>60</v>
      </c>
      <c r="O71" s="45" t="s">
        <v>1574</v>
      </c>
      <c r="P71" s="43" t="s">
        <v>1575</v>
      </c>
      <c r="Q71" s="45" t="s">
        <v>1576</v>
      </c>
      <c r="R71" s="45" t="s">
        <v>1577</v>
      </c>
      <c r="S71" s="42">
        <f t="shared" si="8"/>
      </c>
    </row>
    <row r="72" spans="1:19" ht="20.25" customHeight="1">
      <c r="A72" s="48"/>
      <c r="B72" s="39" t="s">
        <v>1578</v>
      </c>
      <c r="C72" s="40" t="s">
        <v>386</v>
      </c>
      <c r="D72" s="41" t="s">
        <v>1078</v>
      </c>
      <c r="E72" s="42">
        <v>1</v>
      </c>
      <c r="F72" s="43" t="s">
        <v>1579</v>
      </c>
      <c r="G72" s="44" t="s">
        <v>387</v>
      </c>
      <c r="H72" s="44" t="str">
        <f t="shared" si="6"/>
        <v>輝福祉会</v>
      </c>
      <c r="I72" s="39" t="s">
        <v>1580</v>
      </c>
      <c r="J72" s="41" t="s">
        <v>1081</v>
      </c>
      <c r="K72" s="43" t="s">
        <v>388</v>
      </c>
      <c r="L72" s="45" t="str">
        <f t="shared" si="7"/>
        <v>兼</v>
      </c>
      <c r="M72" s="46">
        <v>31227</v>
      </c>
      <c r="N72" s="45">
        <v>90</v>
      </c>
      <c r="O72" s="45" t="s">
        <v>1581</v>
      </c>
      <c r="P72" s="43" t="s">
        <v>1582</v>
      </c>
      <c r="Q72" s="47" t="s">
        <v>1583</v>
      </c>
      <c r="R72" s="45" t="s">
        <v>1584</v>
      </c>
      <c r="S72" s="42">
        <f t="shared" si="8"/>
      </c>
    </row>
    <row r="73" spans="1:19" ht="20.25" customHeight="1">
      <c r="A73" s="50"/>
      <c r="B73" s="39" t="s">
        <v>1585</v>
      </c>
      <c r="C73" s="40" t="s">
        <v>1586</v>
      </c>
      <c r="D73" s="41" t="s">
        <v>1078</v>
      </c>
      <c r="E73" s="42">
        <v>2</v>
      </c>
      <c r="F73" s="43" t="s">
        <v>1587</v>
      </c>
      <c r="G73" s="44" t="s">
        <v>389</v>
      </c>
      <c r="H73" s="44" t="str">
        <f t="shared" si="6"/>
        <v>宮島福祉会</v>
      </c>
      <c r="I73" s="39" t="s">
        <v>1588</v>
      </c>
      <c r="J73" s="41" t="s">
        <v>1081</v>
      </c>
      <c r="K73" s="43" t="s">
        <v>390</v>
      </c>
      <c r="L73" s="45">
        <f t="shared" si="7"/>
      </c>
      <c r="M73" s="46">
        <v>23042</v>
      </c>
      <c r="N73" s="45">
        <v>90</v>
      </c>
      <c r="O73" s="45" t="s">
        <v>1589</v>
      </c>
      <c r="P73" s="43" t="s">
        <v>1590</v>
      </c>
      <c r="Q73" s="47" t="s">
        <v>1591</v>
      </c>
      <c r="R73" s="45" t="s">
        <v>1591</v>
      </c>
      <c r="S73" s="42" t="str">
        <f t="shared" si="8"/>
        <v>兼</v>
      </c>
    </row>
    <row r="74" spans="1:19" ht="20.25" customHeight="1">
      <c r="A74" s="38" t="s">
        <v>1592</v>
      </c>
      <c r="B74" s="39" t="s">
        <v>1593</v>
      </c>
      <c r="C74" s="40" t="s">
        <v>391</v>
      </c>
      <c r="D74" s="41" t="s">
        <v>1078</v>
      </c>
      <c r="E74" s="42">
        <v>2</v>
      </c>
      <c r="F74" s="43" t="s">
        <v>1594</v>
      </c>
      <c r="G74" s="44" t="s">
        <v>392</v>
      </c>
      <c r="H74" s="44" t="str">
        <f t="shared" si="6"/>
        <v>共同福祉会</v>
      </c>
      <c r="I74" s="39" t="s">
        <v>1595</v>
      </c>
      <c r="J74" s="41" t="s">
        <v>1081</v>
      </c>
      <c r="K74" s="43" t="s">
        <v>393</v>
      </c>
      <c r="L74" s="45" t="str">
        <f t="shared" si="7"/>
        <v>兼</v>
      </c>
      <c r="M74" s="46">
        <v>29311</v>
      </c>
      <c r="N74" s="45">
        <v>60</v>
      </c>
      <c r="O74" s="45" t="s">
        <v>1596</v>
      </c>
      <c r="P74" s="43" t="s">
        <v>1597</v>
      </c>
      <c r="Q74" s="47" t="s">
        <v>1598</v>
      </c>
      <c r="R74" s="45" t="s">
        <v>1598</v>
      </c>
      <c r="S74" s="42" t="str">
        <f t="shared" si="8"/>
        <v>兼</v>
      </c>
    </row>
    <row r="75" spans="1:19" ht="20.25" customHeight="1">
      <c r="A75" s="48"/>
      <c r="B75" s="39" t="s">
        <v>1599</v>
      </c>
      <c r="C75" s="40" t="s">
        <v>1600</v>
      </c>
      <c r="D75" s="41" t="s">
        <v>1078</v>
      </c>
      <c r="E75" s="42">
        <v>1</v>
      </c>
      <c r="F75" s="43" t="s">
        <v>1601</v>
      </c>
      <c r="G75" s="44" t="s">
        <v>394</v>
      </c>
      <c r="H75" s="44" t="str">
        <f t="shared" si="6"/>
        <v>玉重福祉会</v>
      </c>
      <c r="I75" s="39" t="s">
        <v>1602</v>
      </c>
      <c r="J75" s="41" t="s">
        <v>1081</v>
      </c>
      <c r="K75" s="43" t="s">
        <v>395</v>
      </c>
      <c r="L75" s="45">
        <f t="shared" si="7"/>
      </c>
      <c r="M75" s="46">
        <v>30407</v>
      </c>
      <c r="N75" s="45">
        <v>105</v>
      </c>
      <c r="O75" s="45" t="s">
        <v>1603</v>
      </c>
      <c r="P75" s="43" t="s">
        <v>1604</v>
      </c>
      <c r="Q75" s="47" t="s">
        <v>1605</v>
      </c>
      <c r="R75" s="45" t="s">
        <v>1605</v>
      </c>
      <c r="S75" s="42" t="str">
        <f t="shared" si="8"/>
        <v>兼</v>
      </c>
    </row>
    <row r="76" spans="1:19" ht="20.25" customHeight="1">
      <c r="A76" s="48"/>
      <c r="B76" s="39" t="s">
        <v>1606</v>
      </c>
      <c r="C76" s="40" t="s">
        <v>396</v>
      </c>
      <c r="D76" s="41" t="s">
        <v>1078</v>
      </c>
      <c r="E76" s="42">
        <v>1</v>
      </c>
      <c r="F76" s="43" t="s">
        <v>1607</v>
      </c>
      <c r="G76" s="44" t="s">
        <v>397</v>
      </c>
      <c r="H76" s="44" t="str">
        <f t="shared" si="6"/>
        <v>玉城福祉会</v>
      </c>
      <c r="I76" s="49" t="s">
        <v>1608</v>
      </c>
      <c r="J76" s="41" t="s">
        <v>1081</v>
      </c>
      <c r="K76" s="43" t="s">
        <v>398</v>
      </c>
      <c r="L76" s="45">
        <f t="shared" si="7"/>
      </c>
      <c r="M76" s="46">
        <v>27524</v>
      </c>
      <c r="N76" s="45">
        <v>90</v>
      </c>
      <c r="O76" s="45" t="s">
        <v>1609</v>
      </c>
      <c r="P76" s="43" t="s">
        <v>1610</v>
      </c>
      <c r="Q76" s="47" t="s">
        <v>1611</v>
      </c>
      <c r="R76" s="45" t="s">
        <v>1612</v>
      </c>
      <c r="S76" s="42">
        <f t="shared" si="8"/>
      </c>
    </row>
    <row r="77" spans="1:19" ht="20.25" customHeight="1">
      <c r="A77" s="48"/>
      <c r="B77" s="39" t="s">
        <v>1613</v>
      </c>
      <c r="C77" s="40" t="s">
        <v>1614</v>
      </c>
      <c r="D77" s="41" t="s">
        <v>1078</v>
      </c>
      <c r="E77" s="42"/>
      <c r="F77" s="43" t="s">
        <v>1615</v>
      </c>
      <c r="G77" s="44" t="s">
        <v>397</v>
      </c>
      <c r="H77" s="44" t="str">
        <f t="shared" si="6"/>
        <v>玉城福祉会</v>
      </c>
      <c r="I77" s="49" t="s">
        <v>1608</v>
      </c>
      <c r="J77" s="41" t="s">
        <v>1081</v>
      </c>
      <c r="K77" s="43" t="s">
        <v>398</v>
      </c>
      <c r="L77" s="45" t="str">
        <f t="shared" si="7"/>
        <v>兼</v>
      </c>
      <c r="M77" s="46">
        <v>28580</v>
      </c>
      <c r="N77" s="45">
        <v>60</v>
      </c>
      <c r="O77" s="45" t="s">
        <v>1616</v>
      </c>
      <c r="P77" s="43" t="s">
        <v>1617</v>
      </c>
      <c r="Q77" s="47" t="s">
        <v>1618</v>
      </c>
      <c r="R77" s="45" t="s">
        <v>1619</v>
      </c>
      <c r="S77" s="42">
        <f t="shared" si="8"/>
      </c>
    </row>
    <row r="78" spans="1:19" ht="20.25" customHeight="1">
      <c r="A78" s="48"/>
      <c r="B78" s="39" t="s">
        <v>1620</v>
      </c>
      <c r="C78" s="40" t="s">
        <v>1621</v>
      </c>
      <c r="D78" s="41" t="s">
        <v>1078</v>
      </c>
      <c r="E78" s="42">
        <v>1</v>
      </c>
      <c r="F78" s="43" t="s">
        <v>1622</v>
      </c>
      <c r="G78" s="44" t="s">
        <v>397</v>
      </c>
      <c r="H78" s="44" t="str">
        <f t="shared" si="6"/>
        <v>玉城福祉会</v>
      </c>
      <c r="I78" s="49" t="s">
        <v>1608</v>
      </c>
      <c r="J78" s="41" t="s">
        <v>1081</v>
      </c>
      <c r="K78" s="43" t="s">
        <v>398</v>
      </c>
      <c r="L78" s="45">
        <f t="shared" si="7"/>
      </c>
      <c r="M78" s="46">
        <v>36979</v>
      </c>
      <c r="N78" s="45">
        <v>30</v>
      </c>
      <c r="O78" s="45" t="s">
        <v>1616</v>
      </c>
      <c r="P78" s="43" t="s">
        <v>1623</v>
      </c>
      <c r="Q78" s="45" t="s">
        <v>1624</v>
      </c>
      <c r="R78" s="45" t="s">
        <v>1625</v>
      </c>
      <c r="S78" s="42">
        <f t="shared" si="8"/>
      </c>
    </row>
    <row r="79" spans="1:19" ht="20.25" customHeight="1">
      <c r="A79" s="48"/>
      <c r="B79" s="39" t="s">
        <v>1626</v>
      </c>
      <c r="C79" s="40" t="s">
        <v>1627</v>
      </c>
      <c r="D79" s="41" t="s">
        <v>1078</v>
      </c>
      <c r="E79" s="42">
        <v>1</v>
      </c>
      <c r="F79" s="43" t="s">
        <v>1628</v>
      </c>
      <c r="G79" s="44" t="s">
        <v>399</v>
      </c>
      <c r="H79" s="44" t="str">
        <f t="shared" si="6"/>
        <v>金城報恩会</v>
      </c>
      <c r="I79" s="49" t="s">
        <v>1629</v>
      </c>
      <c r="J79" s="41" t="s">
        <v>1630</v>
      </c>
      <c r="K79" s="43" t="s">
        <v>400</v>
      </c>
      <c r="L79" s="45">
        <f t="shared" si="7"/>
      </c>
      <c r="M79" s="46">
        <v>22776</v>
      </c>
      <c r="N79" s="45">
        <v>90</v>
      </c>
      <c r="O79" s="45" t="s">
        <v>1631</v>
      </c>
      <c r="P79" s="43" t="s">
        <v>1632</v>
      </c>
      <c r="Q79" s="47" t="s">
        <v>1633</v>
      </c>
      <c r="R79" s="45" t="s">
        <v>1634</v>
      </c>
      <c r="S79" s="42">
        <f t="shared" si="8"/>
      </c>
    </row>
    <row r="80" spans="1:19" ht="20.25" customHeight="1">
      <c r="A80" s="48"/>
      <c r="B80" s="39" t="s">
        <v>1635</v>
      </c>
      <c r="C80" s="40" t="s">
        <v>401</v>
      </c>
      <c r="D80" s="41" t="s">
        <v>1078</v>
      </c>
      <c r="E80" s="42">
        <v>1</v>
      </c>
      <c r="F80" s="43" t="s">
        <v>1636</v>
      </c>
      <c r="G80" s="44" t="s">
        <v>399</v>
      </c>
      <c r="H80" s="44" t="str">
        <f t="shared" si="6"/>
        <v>金城報恩会</v>
      </c>
      <c r="I80" s="49" t="s">
        <v>1629</v>
      </c>
      <c r="J80" s="41" t="s">
        <v>1630</v>
      </c>
      <c r="K80" s="43" t="s">
        <v>400</v>
      </c>
      <c r="L80" s="45">
        <f t="shared" si="7"/>
      </c>
      <c r="M80" s="46">
        <v>23546</v>
      </c>
      <c r="N80" s="45">
        <v>90</v>
      </c>
      <c r="O80" s="45" t="s">
        <v>1637</v>
      </c>
      <c r="P80" s="43" t="s">
        <v>1638</v>
      </c>
      <c r="Q80" s="47" t="s">
        <v>1639</v>
      </c>
      <c r="R80" s="45" t="s">
        <v>1640</v>
      </c>
      <c r="S80" s="42">
        <f t="shared" si="8"/>
      </c>
    </row>
    <row r="81" spans="1:19" ht="20.25" customHeight="1">
      <c r="A81" s="50"/>
      <c r="B81" s="39" t="s">
        <v>1641</v>
      </c>
      <c r="C81" s="40" t="s">
        <v>402</v>
      </c>
      <c r="D81" s="41" t="s">
        <v>1078</v>
      </c>
      <c r="E81" s="42">
        <v>1</v>
      </c>
      <c r="F81" s="43" t="s">
        <v>1642</v>
      </c>
      <c r="G81" s="44" t="s">
        <v>403</v>
      </c>
      <c r="H81" s="44" t="str">
        <f t="shared" si="6"/>
        <v>金努福祉会</v>
      </c>
      <c r="I81" s="39" t="s">
        <v>1643</v>
      </c>
      <c r="J81" s="41" t="s">
        <v>1081</v>
      </c>
      <c r="K81" s="43" t="s">
        <v>404</v>
      </c>
      <c r="L81" s="45">
        <f t="shared" si="7"/>
      </c>
      <c r="M81" s="46">
        <v>37708</v>
      </c>
      <c r="N81" s="45">
        <v>60</v>
      </c>
      <c r="O81" s="45" t="s">
        <v>1644</v>
      </c>
      <c r="P81" s="43" t="s">
        <v>1645</v>
      </c>
      <c r="Q81" s="45" t="s">
        <v>1646</v>
      </c>
      <c r="R81" s="45" t="s">
        <v>1647</v>
      </c>
      <c r="S81" s="42">
        <f t="shared" si="8"/>
      </c>
    </row>
    <row r="82" spans="1:19" ht="20.25" customHeight="1">
      <c r="A82" s="38" t="s">
        <v>1648</v>
      </c>
      <c r="B82" s="39" t="s">
        <v>1649</v>
      </c>
      <c r="C82" s="40" t="s">
        <v>1650</v>
      </c>
      <c r="D82" s="41" t="s">
        <v>1078</v>
      </c>
      <c r="E82" s="42">
        <v>1</v>
      </c>
      <c r="F82" s="43" t="s">
        <v>1651</v>
      </c>
      <c r="G82" s="44" t="s">
        <v>405</v>
      </c>
      <c r="H82" s="44" t="str">
        <f t="shared" si="6"/>
        <v>具志頭福祉会</v>
      </c>
      <c r="I82" s="39" t="s">
        <v>1649</v>
      </c>
      <c r="J82" s="41" t="s">
        <v>1081</v>
      </c>
      <c r="K82" s="43" t="s">
        <v>406</v>
      </c>
      <c r="L82" s="45">
        <f t="shared" si="7"/>
      </c>
      <c r="M82" s="46">
        <v>28216</v>
      </c>
      <c r="N82" s="45">
        <v>60</v>
      </c>
      <c r="O82" s="45" t="s">
        <v>1652</v>
      </c>
      <c r="P82" s="43" t="s">
        <v>1653</v>
      </c>
      <c r="Q82" s="47" t="s">
        <v>1654</v>
      </c>
      <c r="R82" s="45" t="s">
        <v>1655</v>
      </c>
      <c r="S82" s="42">
        <f t="shared" si="8"/>
      </c>
    </row>
    <row r="83" spans="1:19" ht="20.25" customHeight="1">
      <c r="A83" s="48"/>
      <c r="B83" s="39" t="s">
        <v>1656</v>
      </c>
      <c r="C83" s="40" t="s">
        <v>1657</v>
      </c>
      <c r="D83" s="41" t="s">
        <v>1078</v>
      </c>
      <c r="E83" s="42"/>
      <c r="F83" s="43" t="s">
        <v>1658</v>
      </c>
      <c r="G83" s="44" t="s">
        <v>407</v>
      </c>
      <c r="H83" s="44" t="str">
        <f t="shared" si="6"/>
        <v>恵愛福祉会</v>
      </c>
      <c r="I83" s="39" t="s">
        <v>1659</v>
      </c>
      <c r="J83" s="41" t="s">
        <v>1081</v>
      </c>
      <c r="K83" s="43" t="s">
        <v>408</v>
      </c>
      <c r="L83" s="45">
        <f t="shared" si="7"/>
      </c>
      <c r="M83" s="46">
        <v>30041</v>
      </c>
      <c r="N83" s="45">
        <v>80</v>
      </c>
      <c r="O83" s="45" t="s">
        <v>1660</v>
      </c>
      <c r="P83" s="43" t="s">
        <v>1661</v>
      </c>
      <c r="Q83" s="47" t="s">
        <v>1662</v>
      </c>
      <c r="R83" s="45" t="s">
        <v>1662</v>
      </c>
      <c r="S83" s="42" t="str">
        <f t="shared" si="8"/>
        <v>兼</v>
      </c>
    </row>
    <row r="84" spans="1:19" ht="20.25" customHeight="1">
      <c r="A84" s="48"/>
      <c r="B84" s="39" t="s">
        <v>1663</v>
      </c>
      <c r="C84" s="40" t="s">
        <v>409</v>
      </c>
      <c r="D84" s="41" t="s">
        <v>1078</v>
      </c>
      <c r="E84" s="42">
        <v>1</v>
      </c>
      <c r="F84" s="43" t="s">
        <v>1664</v>
      </c>
      <c r="G84" s="44" t="s">
        <v>410</v>
      </c>
      <c r="H84" s="44" t="str">
        <f t="shared" si="6"/>
        <v>恵福祉会</v>
      </c>
      <c r="I84" s="39" t="s">
        <v>1665</v>
      </c>
      <c r="J84" s="41" t="s">
        <v>1081</v>
      </c>
      <c r="K84" s="43" t="s">
        <v>411</v>
      </c>
      <c r="L84" s="45" t="str">
        <f t="shared" si="7"/>
        <v>兼</v>
      </c>
      <c r="M84" s="46">
        <v>28580</v>
      </c>
      <c r="N84" s="45">
        <v>80</v>
      </c>
      <c r="O84" s="45" t="s">
        <v>1666</v>
      </c>
      <c r="P84" s="43" t="s">
        <v>1667</v>
      </c>
      <c r="Q84" s="47" t="s">
        <v>1668</v>
      </c>
      <c r="R84" s="45" t="s">
        <v>1669</v>
      </c>
      <c r="S84" s="42">
        <f t="shared" si="8"/>
      </c>
    </row>
    <row r="85" spans="1:19" ht="20.25" customHeight="1">
      <c r="A85" s="48"/>
      <c r="B85" s="39" t="s">
        <v>1670</v>
      </c>
      <c r="C85" s="40" t="s">
        <v>1671</v>
      </c>
      <c r="D85" s="41" t="s">
        <v>1078</v>
      </c>
      <c r="E85" s="42">
        <v>2</v>
      </c>
      <c r="F85" s="43" t="s">
        <v>1672</v>
      </c>
      <c r="G85" s="44" t="s">
        <v>412</v>
      </c>
      <c r="H85" s="44" t="str">
        <f t="shared" si="6"/>
        <v>健真福祉会</v>
      </c>
      <c r="I85" s="39" t="s">
        <v>1673</v>
      </c>
      <c r="J85" s="41" t="s">
        <v>1081</v>
      </c>
      <c r="K85" s="43" t="s">
        <v>413</v>
      </c>
      <c r="L85" s="45">
        <f t="shared" si="7"/>
      </c>
      <c r="M85" s="46">
        <v>30407</v>
      </c>
      <c r="N85" s="45">
        <v>60</v>
      </c>
      <c r="O85" s="45" t="s">
        <v>1674</v>
      </c>
      <c r="P85" s="43" t="s">
        <v>1675</v>
      </c>
      <c r="Q85" s="47" t="s">
        <v>1676</v>
      </c>
      <c r="R85" s="45" t="s">
        <v>1677</v>
      </c>
      <c r="S85" s="42">
        <f t="shared" si="8"/>
      </c>
    </row>
    <row r="86" spans="1:19" ht="20.25" customHeight="1">
      <c r="A86" s="50"/>
      <c r="B86" s="39" t="s">
        <v>1678</v>
      </c>
      <c r="C86" s="40" t="s">
        <v>1679</v>
      </c>
      <c r="D86" s="41" t="s">
        <v>1078</v>
      </c>
      <c r="E86" s="42">
        <v>2</v>
      </c>
      <c r="F86" s="43" t="s">
        <v>1680</v>
      </c>
      <c r="G86" s="44" t="s">
        <v>414</v>
      </c>
      <c r="H86" s="44" t="str">
        <f t="shared" si="6"/>
        <v>健福祉会</v>
      </c>
      <c r="I86" s="39" t="s">
        <v>1681</v>
      </c>
      <c r="J86" s="41" t="s">
        <v>1081</v>
      </c>
      <c r="K86" s="43" t="s">
        <v>415</v>
      </c>
      <c r="L86" s="45">
        <f t="shared" si="7"/>
      </c>
      <c r="M86" s="46">
        <v>37708</v>
      </c>
      <c r="N86" s="45">
        <v>60</v>
      </c>
      <c r="O86" s="45" t="s">
        <v>1682</v>
      </c>
      <c r="P86" s="43" t="s">
        <v>1683</v>
      </c>
      <c r="Q86" s="45" t="s">
        <v>1684</v>
      </c>
      <c r="R86" s="45" t="s">
        <v>1685</v>
      </c>
      <c r="S86" s="42">
        <f t="shared" si="8"/>
      </c>
    </row>
    <row r="87" spans="1:19" ht="20.25" customHeight="1">
      <c r="A87" s="38" t="s">
        <v>1686</v>
      </c>
      <c r="B87" s="39" t="s">
        <v>1687</v>
      </c>
      <c r="C87" s="40" t="s">
        <v>1688</v>
      </c>
      <c r="D87" s="41" t="s">
        <v>1078</v>
      </c>
      <c r="E87" s="42">
        <v>1</v>
      </c>
      <c r="F87" s="43" t="s">
        <v>1689</v>
      </c>
      <c r="G87" s="44" t="s">
        <v>416</v>
      </c>
      <c r="H87" s="44" t="str">
        <f t="shared" si="6"/>
        <v>兼盛福祉会</v>
      </c>
      <c r="I87" s="39" t="s">
        <v>1690</v>
      </c>
      <c r="J87" s="41" t="s">
        <v>1081</v>
      </c>
      <c r="K87" s="43" t="s">
        <v>417</v>
      </c>
      <c r="L87" s="45" t="str">
        <f t="shared" si="7"/>
        <v>兼</v>
      </c>
      <c r="M87" s="46">
        <v>26420</v>
      </c>
      <c r="N87" s="45">
        <v>90</v>
      </c>
      <c r="O87" s="45" t="s">
        <v>1691</v>
      </c>
      <c r="P87" s="43" t="s">
        <v>1692</v>
      </c>
      <c r="Q87" s="47" t="s">
        <v>1693</v>
      </c>
      <c r="R87" s="45" t="s">
        <v>1694</v>
      </c>
      <c r="S87" s="42">
        <f t="shared" si="8"/>
      </c>
    </row>
    <row r="88" spans="1:19" ht="20.25" customHeight="1">
      <c r="A88" s="48"/>
      <c r="B88" s="39" t="s">
        <v>1695</v>
      </c>
      <c r="C88" s="40" t="s">
        <v>1696</v>
      </c>
      <c r="D88" s="41" t="s">
        <v>1078</v>
      </c>
      <c r="E88" s="42"/>
      <c r="F88" s="43" t="s">
        <v>1697</v>
      </c>
      <c r="G88" s="44" t="s">
        <v>418</v>
      </c>
      <c r="H88" s="44" t="str">
        <f t="shared" si="6"/>
        <v>胡屋福祉会</v>
      </c>
      <c r="I88" s="39" t="s">
        <v>1695</v>
      </c>
      <c r="J88" s="41" t="s">
        <v>1081</v>
      </c>
      <c r="K88" s="43" t="s">
        <v>419</v>
      </c>
      <c r="L88" s="45" t="str">
        <f t="shared" si="7"/>
        <v>兼</v>
      </c>
      <c r="M88" s="46">
        <v>20178</v>
      </c>
      <c r="N88" s="45">
        <v>60</v>
      </c>
      <c r="O88" s="45" t="s">
        <v>1698</v>
      </c>
      <c r="P88" s="43" t="s">
        <v>1699</v>
      </c>
      <c r="Q88" s="47" t="s">
        <v>1700</v>
      </c>
      <c r="R88" s="45" t="s">
        <v>1701</v>
      </c>
      <c r="S88" s="42">
        <f t="shared" si="8"/>
      </c>
    </row>
    <row r="89" spans="1:19" ht="20.25" customHeight="1">
      <c r="A89" s="50"/>
      <c r="B89" s="39" t="s">
        <v>1702</v>
      </c>
      <c r="C89" s="40" t="s">
        <v>420</v>
      </c>
      <c r="D89" s="41" t="s">
        <v>1078</v>
      </c>
      <c r="E89" s="42">
        <v>1</v>
      </c>
      <c r="F89" s="43" t="s">
        <v>1703</v>
      </c>
      <c r="G89" s="44" t="s">
        <v>424</v>
      </c>
      <c r="H89" s="44" t="str">
        <f t="shared" si="6"/>
        <v>幸福祉会</v>
      </c>
      <c r="I89" s="39" t="s">
        <v>1704</v>
      </c>
      <c r="J89" s="41" t="s">
        <v>1081</v>
      </c>
      <c r="K89" s="43" t="s">
        <v>1705</v>
      </c>
      <c r="L89" s="45">
        <f t="shared" si="7"/>
      </c>
      <c r="M89" s="46">
        <v>28945</v>
      </c>
      <c r="N89" s="45">
        <v>80</v>
      </c>
      <c r="O89" s="45" t="s">
        <v>1706</v>
      </c>
      <c r="P89" s="43" t="s">
        <v>1707</v>
      </c>
      <c r="Q89" s="47" t="s">
        <v>1708</v>
      </c>
      <c r="R89" s="45" t="s">
        <v>1709</v>
      </c>
      <c r="S89" s="42">
        <f t="shared" si="8"/>
      </c>
    </row>
    <row r="90" spans="1:19" ht="20.25" customHeight="1">
      <c r="A90" s="38" t="s">
        <v>1710</v>
      </c>
      <c r="B90" s="39" t="s">
        <v>1711</v>
      </c>
      <c r="C90" s="40" t="s">
        <v>1712</v>
      </c>
      <c r="D90" s="41" t="s">
        <v>1078</v>
      </c>
      <c r="E90" s="42">
        <v>1</v>
      </c>
      <c r="F90" s="43" t="s">
        <v>1713</v>
      </c>
      <c r="G90" s="44" t="s">
        <v>425</v>
      </c>
      <c r="H90" s="44" t="str">
        <f t="shared" si="6"/>
        <v>広栄福祉会</v>
      </c>
      <c r="I90" s="39" t="s">
        <v>1711</v>
      </c>
      <c r="J90" s="41" t="s">
        <v>1081</v>
      </c>
      <c r="K90" s="43" t="s">
        <v>426</v>
      </c>
      <c r="L90" s="45" t="str">
        <f t="shared" si="7"/>
        <v>兼</v>
      </c>
      <c r="M90" s="46">
        <v>28065</v>
      </c>
      <c r="N90" s="45">
        <v>90</v>
      </c>
      <c r="O90" s="45" t="s">
        <v>1714</v>
      </c>
      <c r="P90" s="43" t="s">
        <v>1715</v>
      </c>
      <c r="Q90" s="47" t="s">
        <v>1716</v>
      </c>
      <c r="R90" s="45" t="s">
        <v>1717</v>
      </c>
      <c r="S90" s="42">
        <f t="shared" si="8"/>
      </c>
    </row>
    <row r="91" spans="1:19" ht="20.25" customHeight="1">
      <c r="A91" s="48"/>
      <c r="B91" s="39" t="s">
        <v>1718</v>
      </c>
      <c r="C91" s="40" t="s">
        <v>427</v>
      </c>
      <c r="D91" s="41" t="s">
        <v>1078</v>
      </c>
      <c r="E91" s="42">
        <v>1</v>
      </c>
      <c r="F91" s="43" t="s">
        <v>1719</v>
      </c>
      <c r="G91" s="44" t="s">
        <v>428</v>
      </c>
      <c r="H91" s="44" t="str">
        <f t="shared" si="6"/>
        <v>糸波福祉会</v>
      </c>
      <c r="I91" s="39" t="s">
        <v>1720</v>
      </c>
      <c r="J91" s="41" t="s">
        <v>1081</v>
      </c>
      <c r="K91" s="43" t="s">
        <v>429</v>
      </c>
      <c r="L91" s="45">
        <f t="shared" si="7"/>
      </c>
      <c r="M91" s="46">
        <v>29311</v>
      </c>
      <c r="N91" s="45">
        <v>60</v>
      </c>
      <c r="O91" s="45" t="s">
        <v>1721</v>
      </c>
      <c r="P91" s="43" t="s">
        <v>1722</v>
      </c>
      <c r="Q91" s="47" t="s">
        <v>1723</v>
      </c>
      <c r="R91" s="45" t="s">
        <v>1724</v>
      </c>
      <c r="S91" s="42">
        <f t="shared" si="8"/>
      </c>
    </row>
    <row r="92" spans="1:19" ht="20.25" customHeight="1">
      <c r="A92" s="48"/>
      <c r="B92" s="39" t="s">
        <v>1725</v>
      </c>
      <c r="C92" s="40" t="s">
        <v>1726</v>
      </c>
      <c r="D92" s="41" t="s">
        <v>1078</v>
      </c>
      <c r="E92" s="42">
        <v>1</v>
      </c>
      <c r="F92" s="43" t="s">
        <v>1727</v>
      </c>
      <c r="G92" s="44" t="s">
        <v>430</v>
      </c>
      <c r="H92" s="44" t="str">
        <f t="shared" si="6"/>
        <v>糸浜福祉会</v>
      </c>
      <c r="I92" s="39" t="s">
        <v>1728</v>
      </c>
      <c r="J92" s="41" t="s">
        <v>1081</v>
      </c>
      <c r="K92" s="43" t="s">
        <v>431</v>
      </c>
      <c r="L92" s="45">
        <f t="shared" si="7"/>
      </c>
      <c r="M92" s="46">
        <v>30407</v>
      </c>
      <c r="N92" s="45">
        <v>100</v>
      </c>
      <c r="O92" s="45" t="s">
        <v>1729</v>
      </c>
      <c r="P92" s="43" t="s">
        <v>1730</v>
      </c>
      <c r="Q92" s="47" t="s">
        <v>1731</v>
      </c>
      <c r="R92" s="45" t="s">
        <v>1732</v>
      </c>
      <c r="S92" s="42">
        <f t="shared" si="8"/>
      </c>
    </row>
    <row r="93" spans="1:19" ht="20.25" customHeight="1">
      <c r="A93" s="48"/>
      <c r="B93" s="39" t="s">
        <v>1733</v>
      </c>
      <c r="C93" s="40" t="s">
        <v>1734</v>
      </c>
      <c r="D93" s="41" t="s">
        <v>1078</v>
      </c>
      <c r="E93" s="42">
        <v>2</v>
      </c>
      <c r="F93" s="43" t="s">
        <v>1735</v>
      </c>
      <c r="G93" s="44" t="s">
        <v>432</v>
      </c>
      <c r="H93" s="44" t="str">
        <f t="shared" si="6"/>
        <v>慈母福祉会</v>
      </c>
      <c r="I93" s="39" t="s">
        <v>1736</v>
      </c>
      <c r="J93" s="41" t="s">
        <v>1081</v>
      </c>
      <c r="K93" s="43" t="s">
        <v>433</v>
      </c>
      <c r="L93" s="45">
        <f t="shared" si="7"/>
      </c>
      <c r="M93" s="46">
        <v>27699</v>
      </c>
      <c r="N93" s="45">
        <v>90</v>
      </c>
      <c r="O93" s="45" t="s">
        <v>1737</v>
      </c>
      <c r="P93" s="43" t="s">
        <v>1738</v>
      </c>
      <c r="Q93" s="47" t="s">
        <v>1739</v>
      </c>
      <c r="R93" s="45" t="s">
        <v>1740</v>
      </c>
      <c r="S93" s="42">
        <f t="shared" si="8"/>
      </c>
    </row>
    <row r="94" spans="1:19" ht="20.25" customHeight="1">
      <c r="A94" s="48"/>
      <c r="B94" s="39" t="s">
        <v>1741</v>
      </c>
      <c r="C94" s="40" t="s">
        <v>1742</v>
      </c>
      <c r="D94" s="41" t="s">
        <v>1078</v>
      </c>
      <c r="E94" s="42">
        <v>2</v>
      </c>
      <c r="F94" s="43" t="s">
        <v>1743</v>
      </c>
      <c r="G94" s="44" t="s">
        <v>434</v>
      </c>
      <c r="H94" s="44" t="str">
        <f t="shared" si="6"/>
        <v>七草福祉会</v>
      </c>
      <c r="I94" s="39" t="s">
        <v>1744</v>
      </c>
      <c r="J94" s="41" t="s">
        <v>1081</v>
      </c>
      <c r="K94" s="43" t="s">
        <v>435</v>
      </c>
      <c r="L94" s="45">
        <f t="shared" si="7"/>
      </c>
      <c r="M94" s="46">
        <v>28580</v>
      </c>
      <c r="N94" s="45">
        <v>60</v>
      </c>
      <c r="O94" s="45" t="s">
        <v>1745</v>
      </c>
      <c r="P94" s="43" t="s">
        <v>1746</v>
      </c>
      <c r="Q94" s="45" t="s">
        <v>436</v>
      </c>
      <c r="R94" s="45" t="s">
        <v>437</v>
      </c>
      <c r="S94" s="42">
        <f t="shared" si="8"/>
      </c>
    </row>
    <row r="95" spans="1:19" ht="20.25" customHeight="1">
      <c r="A95" s="48"/>
      <c r="B95" s="39" t="s">
        <v>1747</v>
      </c>
      <c r="C95" s="40" t="s">
        <v>1748</v>
      </c>
      <c r="D95" s="41" t="s">
        <v>1078</v>
      </c>
      <c r="E95" s="42">
        <v>1</v>
      </c>
      <c r="F95" s="43" t="s">
        <v>1749</v>
      </c>
      <c r="G95" s="44" t="s">
        <v>438</v>
      </c>
      <c r="H95" s="44" t="str">
        <f t="shared" si="6"/>
        <v>車胤福祉会</v>
      </c>
      <c r="I95" s="39" t="s">
        <v>1750</v>
      </c>
      <c r="J95" s="41" t="s">
        <v>1081</v>
      </c>
      <c r="K95" s="43" t="s">
        <v>439</v>
      </c>
      <c r="L95" s="45" t="str">
        <f t="shared" si="7"/>
        <v>兼</v>
      </c>
      <c r="M95" s="46">
        <v>29311</v>
      </c>
      <c r="N95" s="45">
        <v>90</v>
      </c>
      <c r="O95" s="45" t="s">
        <v>1751</v>
      </c>
      <c r="P95" s="43" t="s">
        <v>1752</v>
      </c>
      <c r="Q95" s="47" t="s">
        <v>1753</v>
      </c>
      <c r="R95" s="45" t="s">
        <v>1754</v>
      </c>
      <c r="S95" s="42">
        <f t="shared" si="8"/>
      </c>
    </row>
    <row r="96" spans="1:19" ht="20.25" customHeight="1">
      <c r="A96" s="48"/>
      <c r="B96" s="39" t="s">
        <v>1755</v>
      </c>
      <c r="C96" s="40" t="s">
        <v>1756</v>
      </c>
      <c r="D96" s="41" t="s">
        <v>1078</v>
      </c>
      <c r="E96" s="42">
        <v>1</v>
      </c>
      <c r="F96" s="43" t="s">
        <v>1757</v>
      </c>
      <c r="G96" s="44" t="s">
        <v>440</v>
      </c>
      <c r="H96" s="44" t="str">
        <f t="shared" si="6"/>
        <v>若夏福祉会</v>
      </c>
      <c r="I96" s="39" t="s">
        <v>1755</v>
      </c>
      <c r="J96" s="41" t="s">
        <v>1081</v>
      </c>
      <c r="K96" s="43" t="s">
        <v>441</v>
      </c>
      <c r="L96" s="45" t="str">
        <f t="shared" si="7"/>
        <v>兼</v>
      </c>
      <c r="M96" s="46">
        <v>27850</v>
      </c>
      <c r="N96" s="45">
        <v>90</v>
      </c>
      <c r="O96" s="45" t="s">
        <v>1758</v>
      </c>
      <c r="P96" s="43" t="s">
        <v>1759</v>
      </c>
      <c r="Q96" s="47" t="s">
        <v>1760</v>
      </c>
      <c r="R96" s="45" t="s">
        <v>1761</v>
      </c>
      <c r="S96" s="42">
        <f t="shared" si="8"/>
      </c>
    </row>
    <row r="97" spans="1:19" ht="20.25" customHeight="1">
      <c r="A97" s="48"/>
      <c r="B97" s="39" t="s">
        <v>1762</v>
      </c>
      <c r="C97" s="40" t="s">
        <v>1763</v>
      </c>
      <c r="D97" s="41" t="s">
        <v>1078</v>
      </c>
      <c r="E97" s="42">
        <v>1</v>
      </c>
      <c r="F97" s="43" t="s">
        <v>1764</v>
      </c>
      <c r="G97" s="44" t="s">
        <v>442</v>
      </c>
      <c r="H97" s="44" t="str">
        <f t="shared" si="6"/>
        <v>若菜福祉会</v>
      </c>
      <c r="I97" s="39" t="s">
        <v>1765</v>
      </c>
      <c r="J97" s="41" t="s">
        <v>1081</v>
      </c>
      <c r="K97" s="43" t="s">
        <v>443</v>
      </c>
      <c r="L97" s="45" t="str">
        <f t="shared" si="7"/>
        <v>兼</v>
      </c>
      <c r="M97" s="46">
        <v>28550</v>
      </c>
      <c r="N97" s="45">
        <v>75</v>
      </c>
      <c r="O97" s="45" t="s">
        <v>1766</v>
      </c>
      <c r="P97" s="43" t="s">
        <v>1767</v>
      </c>
      <c r="Q97" s="47" t="s">
        <v>1768</v>
      </c>
      <c r="R97" s="45" t="s">
        <v>1769</v>
      </c>
      <c r="S97" s="42">
        <f t="shared" si="8"/>
      </c>
    </row>
    <row r="98" spans="1:19" ht="20.25" customHeight="1">
      <c r="A98" s="48"/>
      <c r="B98" s="39" t="s">
        <v>1770</v>
      </c>
      <c r="C98" s="40" t="s">
        <v>1771</v>
      </c>
      <c r="D98" s="41" t="s">
        <v>1078</v>
      </c>
      <c r="E98" s="42">
        <v>1</v>
      </c>
      <c r="F98" s="43" t="s">
        <v>1772</v>
      </c>
      <c r="G98" s="44" t="s">
        <v>444</v>
      </c>
      <c r="H98" s="44" t="str">
        <f t="shared" si="6"/>
        <v>若杉福祉会</v>
      </c>
      <c r="I98" s="39" t="s">
        <v>1770</v>
      </c>
      <c r="J98" s="41" t="s">
        <v>1081</v>
      </c>
      <c r="K98" s="43" t="s">
        <v>445</v>
      </c>
      <c r="L98" s="45" t="str">
        <f t="shared" si="7"/>
        <v>兼</v>
      </c>
      <c r="M98" s="46">
        <v>28216</v>
      </c>
      <c r="N98" s="45">
        <v>60</v>
      </c>
      <c r="O98" s="45" t="s">
        <v>1773</v>
      </c>
      <c r="P98" s="43" t="s">
        <v>1774</v>
      </c>
      <c r="Q98" s="47" t="s">
        <v>1775</v>
      </c>
      <c r="R98" s="45" t="s">
        <v>1776</v>
      </c>
      <c r="S98" s="42">
        <f t="shared" si="8"/>
      </c>
    </row>
    <row r="99" spans="1:19" ht="20.25" customHeight="1">
      <c r="A99" s="48"/>
      <c r="B99" s="39" t="s">
        <v>1777</v>
      </c>
      <c r="C99" s="40" t="s">
        <v>446</v>
      </c>
      <c r="D99" s="41" t="s">
        <v>1078</v>
      </c>
      <c r="E99" s="42">
        <v>1</v>
      </c>
      <c r="F99" s="43" t="s">
        <v>1778</v>
      </c>
      <c r="G99" s="44" t="s">
        <v>447</v>
      </c>
      <c r="H99" s="44" t="str">
        <f aca="true" t="shared" si="9" ref="H99:H130">I99&amp;J99</f>
        <v>若草福祉会</v>
      </c>
      <c r="I99" s="39" t="s">
        <v>1779</v>
      </c>
      <c r="J99" s="41" t="s">
        <v>1081</v>
      </c>
      <c r="K99" s="43" t="s">
        <v>448</v>
      </c>
      <c r="L99" s="45">
        <f aca="true" t="shared" si="10" ref="L99:L130">IF(F99=K99,"兼","")</f>
      </c>
      <c r="M99" s="46">
        <v>29311</v>
      </c>
      <c r="N99" s="45">
        <v>60</v>
      </c>
      <c r="O99" s="45" t="s">
        <v>1780</v>
      </c>
      <c r="P99" s="43" t="s">
        <v>1781</v>
      </c>
      <c r="Q99" s="47" t="s">
        <v>1782</v>
      </c>
      <c r="R99" s="45" t="s">
        <v>1783</v>
      </c>
      <c r="S99" s="42">
        <f aca="true" t="shared" si="11" ref="S99:S130">IF(Q99=R99,"兼","")</f>
      </c>
    </row>
    <row r="100" spans="1:19" ht="20.25" customHeight="1">
      <c r="A100" s="48"/>
      <c r="B100" s="39" t="s">
        <v>1784</v>
      </c>
      <c r="C100" s="40" t="s">
        <v>1785</v>
      </c>
      <c r="D100" s="41" t="s">
        <v>1078</v>
      </c>
      <c r="E100" s="42">
        <v>1</v>
      </c>
      <c r="F100" s="43" t="s">
        <v>1786</v>
      </c>
      <c r="G100" s="44" t="s">
        <v>449</v>
      </c>
      <c r="H100" s="44" t="str">
        <f t="shared" si="9"/>
        <v>小橋川福祉会</v>
      </c>
      <c r="I100" s="39" t="s">
        <v>1787</v>
      </c>
      <c r="J100" s="41" t="s">
        <v>1081</v>
      </c>
      <c r="K100" s="43" t="s">
        <v>450</v>
      </c>
      <c r="L100" s="45" t="str">
        <f t="shared" si="10"/>
        <v>兼</v>
      </c>
      <c r="M100" s="46">
        <v>32234</v>
      </c>
      <c r="N100" s="45">
        <v>60</v>
      </c>
      <c r="O100" s="45" t="s">
        <v>1788</v>
      </c>
      <c r="P100" s="43" t="s">
        <v>1789</v>
      </c>
      <c r="Q100" s="47" t="s">
        <v>1790</v>
      </c>
      <c r="R100" s="45" t="s">
        <v>1791</v>
      </c>
      <c r="S100" s="42">
        <f t="shared" si="11"/>
      </c>
    </row>
    <row r="101" spans="1:19" ht="20.25" customHeight="1">
      <c r="A101" s="50"/>
      <c r="B101" s="39" t="s">
        <v>1792</v>
      </c>
      <c r="C101" s="40" t="s">
        <v>1793</v>
      </c>
      <c r="D101" s="41" t="s">
        <v>1078</v>
      </c>
      <c r="E101" s="42">
        <v>1</v>
      </c>
      <c r="F101" s="43" t="s">
        <v>1794</v>
      </c>
      <c r="G101" s="44" t="s">
        <v>451</v>
      </c>
      <c r="H101" s="44" t="str">
        <f t="shared" si="9"/>
        <v>照隅福祉会</v>
      </c>
      <c r="I101" s="39" t="s">
        <v>1795</v>
      </c>
      <c r="J101" s="41" t="s">
        <v>1081</v>
      </c>
      <c r="K101" s="43" t="s">
        <v>452</v>
      </c>
      <c r="L101" s="45">
        <f t="shared" si="10"/>
      </c>
      <c r="M101" s="46">
        <v>29676</v>
      </c>
      <c r="N101" s="45">
        <v>120</v>
      </c>
      <c r="O101" s="45" t="s">
        <v>1796</v>
      </c>
      <c r="P101" s="43" t="s">
        <v>1797</v>
      </c>
      <c r="Q101" s="47" t="s">
        <v>1798</v>
      </c>
      <c r="R101" s="45" t="s">
        <v>1799</v>
      </c>
      <c r="S101" s="42">
        <f t="shared" si="11"/>
      </c>
    </row>
    <row r="102" spans="1:19" ht="20.25" customHeight="1">
      <c r="A102" s="38" t="s">
        <v>1800</v>
      </c>
      <c r="B102" s="39" t="s">
        <v>1801</v>
      </c>
      <c r="C102" s="40" t="s">
        <v>1802</v>
      </c>
      <c r="D102" s="41" t="s">
        <v>1078</v>
      </c>
      <c r="E102" s="42">
        <v>1</v>
      </c>
      <c r="F102" s="43" t="s">
        <v>1803</v>
      </c>
      <c r="G102" s="44" t="s">
        <v>453</v>
      </c>
      <c r="H102" s="44" t="str">
        <f t="shared" si="9"/>
        <v>祥雲福祉会</v>
      </c>
      <c r="I102" s="49" t="s">
        <v>1804</v>
      </c>
      <c r="J102" s="41" t="s">
        <v>1081</v>
      </c>
      <c r="K102" s="43" t="s">
        <v>454</v>
      </c>
      <c r="L102" s="45">
        <f t="shared" si="10"/>
      </c>
      <c r="M102" s="46">
        <v>36980</v>
      </c>
      <c r="N102" s="45">
        <v>60</v>
      </c>
      <c r="O102" s="45" t="s">
        <v>1805</v>
      </c>
      <c r="P102" s="43" t="s">
        <v>1806</v>
      </c>
      <c r="Q102" s="45" t="s">
        <v>1807</v>
      </c>
      <c r="R102" s="45" t="s">
        <v>1808</v>
      </c>
      <c r="S102" s="42">
        <f t="shared" si="11"/>
      </c>
    </row>
    <row r="103" spans="1:19" ht="20.25" customHeight="1">
      <c r="A103" s="50"/>
      <c r="B103" s="39" t="s">
        <v>1809</v>
      </c>
      <c r="C103" s="40" t="s">
        <v>1810</v>
      </c>
      <c r="D103" s="41" t="s">
        <v>1811</v>
      </c>
      <c r="E103" s="42">
        <v>2</v>
      </c>
      <c r="F103" s="43" t="s">
        <v>1812</v>
      </c>
      <c r="G103" s="44" t="s">
        <v>453</v>
      </c>
      <c r="H103" s="44" t="str">
        <f t="shared" si="9"/>
        <v>祥雲福祉会</v>
      </c>
      <c r="I103" s="49" t="s">
        <v>1804</v>
      </c>
      <c r="J103" s="41" t="s">
        <v>1081</v>
      </c>
      <c r="K103" s="43" t="s">
        <v>454</v>
      </c>
      <c r="L103" s="45">
        <f t="shared" si="10"/>
      </c>
      <c r="M103" s="46">
        <v>19523</v>
      </c>
      <c r="N103" s="45">
        <v>118</v>
      </c>
      <c r="O103" s="45" t="s">
        <v>1813</v>
      </c>
      <c r="P103" s="43" t="s">
        <v>1814</v>
      </c>
      <c r="Q103" s="45" t="s">
        <v>455</v>
      </c>
      <c r="R103" s="45" t="s">
        <v>456</v>
      </c>
      <c r="S103" s="42">
        <f t="shared" si="11"/>
      </c>
    </row>
    <row r="104" spans="1:19" ht="20.25" customHeight="1">
      <c r="A104" s="38" t="s">
        <v>1815</v>
      </c>
      <c r="B104" s="39" t="s">
        <v>1816</v>
      </c>
      <c r="C104" s="40" t="s">
        <v>457</v>
      </c>
      <c r="D104" s="41" t="s">
        <v>1078</v>
      </c>
      <c r="E104" s="42"/>
      <c r="F104" s="43" t="s">
        <v>1817</v>
      </c>
      <c r="G104" s="44" t="s">
        <v>458</v>
      </c>
      <c r="H104" s="44" t="str">
        <f t="shared" si="9"/>
        <v>城山福祉会</v>
      </c>
      <c r="I104" s="39" t="s">
        <v>1818</v>
      </c>
      <c r="J104" s="41" t="s">
        <v>1081</v>
      </c>
      <c r="K104" s="43" t="s">
        <v>459</v>
      </c>
      <c r="L104" s="45" t="str">
        <f t="shared" si="10"/>
        <v>兼</v>
      </c>
      <c r="M104" s="46">
        <v>29676</v>
      </c>
      <c r="N104" s="45">
        <v>60</v>
      </c>
      <c r="O104" s="45" t="s">
        <v>1819</v>
      </c>
      <c r="P104" s="43" t="s">
        <v>1820</v>
      </c>
      <c r="Q104" s="47" t="s">
        <v>1821</v>
      </c>
      <c r="R104" s="45" t="s">
        <v>1822</v>
      </c>
      <c r="S104" s="42">
        <f t="shared" si="11"/>
      </c>
    </row>
    <row r="105" spans="1:19" ht="20.25" customHeight="1">
      <c r="A105" s="48"/>
      <c r="B105" s="39" t="s">
        <v>1823</v>
      </c>
      <c r="C105" s="40" t="s">
        <v>1824</v>
      </c>
      <c r="D105" s="41" t="s">
        <v>1078</v>
      </c>
      <c r="E105" s="42">
        <v>1</v>
      </c>
      <c r="F105" s="43" t="s">
        <v>1825</v>
      </c>
      <c r="G105" s="44" t="s">
        <v>460</v>
      </c>
      <c r="H105" s="44" t="str">
        <f t="shared" si="9"/>
        <v>伸芽福祉会</v>
      </c>
      <c r="I105" s="39" t="s">
        <v>1826</v>
      </c>
      <c r="J105" s="41" t="s">
        <v>1081</v>
      </c>
      <c r="K105" s="43" t="s">
        <v>461</v>
      </c>
      <c r="L105" s="45" t="str">
        <f t="shared" si="10"/>
        <v>兼</v>
      </c>
      <c r="M105" s="46">
        <v>34054</v>
      </c>
      <c r="N105" s="45">
        <v>60</v>
      </c>
      <c r="O105" s="45" t="s">
        <v>1827</v>
      </c>
      <c r="P105" s="43" t="s">
        <v>1828</v>
      </c>
      <c r="Q105" s="45" t="s">
        <v>1829</v>
      </c>
      <c r="R105" s="45" t="s">
        <v>1829</v>
      </c>
      <c r="S105" s="42" t="str">
        <f t="shared" si="11"/>
        <v>兼</v>
      </c>
    </row>
    <row r="106" spans="1:19" ht="20.25" customHeight="1">
      <c r="A106" s="50"/>
      <c r="B106" s="39" t="s">
        <v>1830</v>
      </c>
      <c r="C106" s="40" t="s">
        <v>462</v>
      </c>
      <c r="D106" s="41" t="s">
        <v>1078</v>
      </c>
      <c r="E106" s="42">
        <v>1</v>
      </c>
      <c r="F106" s="43" t="s">
        <v>1831</v>
      </c>
      <c r="G106" s="44" t="s">
        <v>463</v>
      </c>
      <c r="H106" s="44" t="str">
        <f t="shared" si="9"/>
        <v>新里福祉会</v>
      </c>
      <c r="I106" s="39" t="s">
        <v>1832</v>
      </c>
      <c r="J106" s="41" t="s">
        <v>1081</v>
      </c>
      <c r="K106" s="43" t="s">
        <v>464</v>
      </c>
      <c r="L106" s="45">
        <f t="shared" si="10"/>
      </c>
      <c r="M106" s="46">
        <v>28580</v>
      </c>
      <c r="N106" s="45">
        <v>60</v>
      </c>
      <c r="O106" s="45" t="s">
        <v>1833</v>
      </c>
      <c r="P106" s="43" t="s">
        <v>1834</v>
      </c>
      <c r="Q106" s="47" t="s">
        <v>1835</v>
      </c>
      <c r="R106" s="45" t="s">
        <v>1836</v>
      </c>
      <c r="S106" s="42">
        <f t="shared" si="11"/>
      </c>
    </row>
    <row r="107" spans="1:19" ht="20.25" customHeight="1">
      <c r="A107" s="38" t="s">
        <v>1837</v>
      </c>
      <c r="B107" s="39" t="s">
        <v>1838</v>
      </c>
      <c r="C107" s="40" t="s">
        <v>1839</v>
      </c>
      <c r="D107" s="41" t="s">
        <v>1078</v>
      </c>
      <c r="E107" s="42">
        <v>4</v>
      </c>
      <c r="F107" s="43" t="s">
        <v>1840</v>
      </c>
      <c r="G107" s="44" t="s">
        <v>465</v>
      </c>
      <c r="H107" s="44" t="str">
        <f t="shared" si="9"/>
        <v>真功福祉会</v>
      </c>
      <c r="I107" s="39" t="s">
        <v>1841</v>
      </c>
      <c r="J107" s="41" t="s">
        <v>1081</v>
      </c>
      <c r="K107" s="43" t="s">
        <v>466</v>
      </c>
      <c r="L107" s="45" t="str">
        <f t="shared" si="10"/>
        <v>兼</v>
      </c>
      <c r="M107" s="46">
        <v>32963</v>
      </c>
      <c r="N107" s="45">
        <v>90</v>
      </c>
      <c r="O107" s="45" t="s">
        <v>1281</v>
      </c>
      <c r="P107" s="43" t="s">
        <v>1842</v>
      </c>
      <c r="Q107" s="47" t="s">
        <v>1843</v>
      </c>
      <c r="R107" s="45" t="s">
        <v>1844</v>
      </c>
      <c r="S107" s="42">
        <f t="shared" si="11"/>
      </c>
    </row>
    <row r="108" spans="1:19" ht="20.25" customHeight="1">
      <c r="A108" s="50"/>
      <c r="B108" s="39" t="s">
        <v>1845</v>
      </c>
      <c r="C108" s="40" t="s">
        <v>1846</v>
      </c>
      <c r="D108" s="41" t="s">
        <v>1078</v>
      </c>
      <c r="E108" s="42">
        <v>1</v>
      </c>
      <c r="F108" s="43" t="s">
        <v>1847</v>
      </c>
      <c r="G108" s="44" t="s">
        <v>467</v>
      </c>
      <c r="H108" s="44" t="str">
        <f t="shared" si="9"/>
        <v>真正福祉会</v>
      </c>
      <c r="I108" s="49" t="s">
        <v>1848</v>
      </c>
      <c r="J108" s="41" t="s">
        <v>1081</v>
      </c>
      <c r="K108" s="43" t="s">
        <v>468</v>
      </c>
      <c r="L108" s="45" t="str">
        <f t="shared" si="10"/>
        <v>兼</v>
      </c>
      <c r="M108" s="46">
        <v>38077</v>
      </c>
      <c r="N108" s="45">
        <v>60</v>
      </c>
      <c r="O108" s="45" t="s">
        <v>1849</v>
      </c>
      <c r="P108" s="43" t="s">
        <v>1850</v>
      </c>
      <c r="Q108" s="45" t="s">
        <v>1851</v>
      </c>
      <c r="R108" s="45" t="s">
        <v>1851</v>
      </c>
      <c r="S108" s="42" t="str">
        <f t="shared" si="11"/>
        <v>兼</v>
      </c>
    </row>
    <row r="109" spans="1:19" ht="20.25" customHeight="1">
      <c r="A109" s="38" t="s">
        <v>1852</v>
      </c>
      <c r="B109" s="39" t="s">
        <v>1853</v>
      </c>
      <c r="C109" s="40" t="s">
        <v>1854</v>
      </c>
      <c r="D109" s="41" t="s">
        <v>1078</v>
      </c>
      <c r="E109" s="42">
        <v>4</v>
      </c>
      <c r="F109" s="43" t="s">
        <v>1855</v>
      </c>
      <c r="G109" s="44" t="s">
        <v>467</v>
      </c>
      <c r="H109" s="44" t="str">
        <f t="shared" si="9"/>
        <v>真正福祉会</v>
      </c>
      <c r="I109" s="49" t="s">
        <v>1848</v>
      </c>
      <c r="J109" s="41" t="s">
        <v>1081</v>
      </c>
      <c r="K109" s="43" t="s">
        <v>468</v>
      </c>
      <c r="L109" s="45">
        <f t="shared" si="10"/>
      </c>
      <c r="M109" s="46">
        <v>29676</v>
      </c>
      <c r="N109" s="45">
        <v>90</v>
      </c>
      <c r="O109" s="45" t="s">
        <v>1856</v>
      </c>
      <c r="P109" s="43" t="s">
        <v>1857</v>
      </c>
      <c r="Q109" s="47" t="s">
        <v>1858</v>
      </c>
      <c r="R109" s="45" t="s">
        <v>1859</v>
      </c>
      <c r="S109" s="42">
        <f t="shared" si="11"/>
      </c>
    </row>
    <row r="110" spans="1:19" ht="20.25" customHeight="1">
      <c r="A110" s="48"/>
      <c r="B110" s="39" t="s">
        <v>0</v>
      </c>
      <c r="C110" s="40" t="s">
        <v>1</v>
      </c>
      <c r="D110" s="41" t="s">
        <v>1078</v>
      </c>
      <c r="E110" s="42">
        <v>1</v>
      </c>
      <c r="F110" s="43" t="s">
        <v>2</v>
      </c>
      <c r="G110" s="44" t="s">
        <v>469</v>
      </c>
      <c r="H110" s="44" t="str">
        <f t="shared" si="9"/>
        <v>真泉福祉会</v>
      </c>
      <c r="I110" s="39" t="s">
        <v>3</v>
      </c>
      <c r="J110" s="41" t="s">
        <v>1081</v>
      </c>
      <c r="K110" s="43" t="s">
        <v>470</v>
      </c>
      <c r="L110" s="45">
        <f t="shared" si="10"/>
      </c>
      <c r="M110" s="46">
        <v>31132</v>
      </c>
      <c r="N110" s="45">
        <v>60</v>
      </c>
      <c r="O110" s="45" t="s">
        <v>1674</v>
      </c>
      <c r="P110" s="43" t="s">
        <v>4</v>
      </c>
      <c r="Q110" s="47" t="s">
        <v>5</v>
      </c>
      <c r="R110" s="45" t="s">
        <v>6</v>
      </c>
      <c r="S110" s="42">
        <f t="shared" si="11"/>
      </c>
    </row>
    <row r="111" spans="1:19" ht="20.25" customHeight="1">
      <c r="A111" s="48"/>
      <c r="B111" s="39" t="s">
        <v>7</v>
      </c>
      <c r="C111" s="40" t="s">
        <v>471</v>
      </c>
      <c r="D111" s="41" t="s">
        <v>1078</v>
      </c>
      <c r="E111" s="42"/>
      <c r="F111" s="43" t="s">
        <v>8</v>
      </c>
      <c r="G111" s="44" t="s">
        <v>472</v>
      </c>
      <c r="H111" s="44" t="str">
        <f t="shared" si="9"/>
        <v>真地福祉会</v>
      </c>
      <c r="I111" s="39" t="s">
        <v>9</v>
      </c>
      <c r="J111" s="41" t="s">
        <v>1081</v>
      </c>
      <c r="K111" s="43" t="s">
        <v>473</v>
      </c>
      <c r="L111" s="45" t="str">
        <f t="shared" si="10"/>
        <v>兼</v>
      </c>
      <c r="M111" s="46">
        <v>28580</v>
      </c>
      <c r="N111" s="45">
        <v>80</v>
      </c>
      <c r="O111" s="45" t="s">
        <v>10</v>
      </c>
      <c r="P111" s="43" t="s">
        <v>11</v>
      </c>
      <c r="Q111" s="47" t="s">
        <v>12</v>
      </c>
      <c r="R111" s="45" t="s">
        <v>13</v>
      </c>
      <c r="S111" s="42">
        <f t="shared" si="11"/>
      </c>
    </row>
    <row r="112" spans="1:19" ht="20.25" customHeight="1">
      <c r="A112" s="50"/>
      <c r="B112" s="39" t="s">
        <v>14</v>
      </c>
      <c r="C112" s="40" t="s">
        <v>474</v>
      </c>
      <c r="D112" s="41" t="s">
        <v>1078</v>
      </c>
      <c r="E112" s="42">
        <v>2</v>
      </c>
      <c r="F112" s="43" t="s">
        <v>15</v>
      </c>
      <c r="G112" s="44" t="s">
        <v>215</v>
      </c>
      <c r="H112" s="44" t="str">
        <f t="shared" si="9"/>
        <v>仁福祉会</v>
      </c>
      <c r="I112" s="39" t="s">
        <v>16</v>
      </c>
      <c r="J112" s="41" t="s">
        <v>1081</v>
      </c>
      <c r="K112" s="43" t="s">
        <v>475</v>
      </c>
      <c r="L112" s="45" t="str">
        <f t="shared" si="10"/>
        <v>兼</v>
      </c>
      <c r="M112" s="46">
        <v>30407</v>
      </c>
      <c r="N112" s="45">
        <v>60</v>
      </c>
      <c r="O112" s="45" t="s">
        <v>17</v>
      </c>
      <c r="P112" s="43" t="s">
        <v>18</v>
      </c>
      <c r="Q112" s="47" t="s">
        <v>19</v>
      </c>
      <c r="R112" s="45" t="s">
        <v>19</v>
      </c>
      <c r="S112" s="42" t="str">
        <f t="shared" si="11"/>
        <v>兼</v>
      </c>
    </row>
    <row r="113" spans="1:19" ht="20.25" customHeight="1">
      <c r="A113" s="51" t="s">
        <v>20</v>
      </c>
      <c r="B113" s="39" t="s">
        <v>21</v>
      </c>
      <c r="C113" s="40" t="s">
        <v>22</v>
      </c>
      <c r="D113" s="41" t="s">
        <v>1078</v>
      </c>
      <c r="E113" s="42">
        <v>1</v>
      </c>
      <c r="F113" s="43" t="s">
        <v>23</v>
      </c>
      <c r="G113" s="44" t="s">
        <v>476</v>
      </c>
      <c r="H113" s="44" t="str">
        <f t="shared" si="9"/>
        <v>杉の子福祉会</v>
      </c>
      <c r="I113" s="39" t="s">
        <v>21</v>
      </c>
      <c r="J113" s="41" t="s">
        <v>1081</v>
      </c>
      <c r="K113" s="43" t="s">
        <v>477</v>
      </c>
      <c r="L113" s="45" t="str">
        <f t="shared" si="10"/>
        <v>兼</v>
      </c>
      <c r="M113" s="46">
        <v>28945</v>
      </c>
      <c r="N113" s="45">
        <v>90</v>
      </c>
      <c r="O113" s="45" t="s">
        <v>24</v>
      </c>
      <c r="P113" s="43" t="s">
        <v>25</v>
      </c>
      <c r="Q113" s="47" t="s">
        <v>26</v>
      </c>
      <c r="R113" s="45" t="s">
        <v>26</v>
      </c>
      <c r="S113" s="42" t="str">
        <f t="shared" si="11"/>
        <v>兼</v>
      </c>
    </row>
    <row r="114" spans="1:19" ht="20.25" customHeight="1">
      <c r="A114" s="38" t="s">
        <v>27</v>
      </c>
      <c r="B114" s="39" t="s">
        <v>28</v>
      </c>
      <c r="C114" s="40" t="s">
        <v>29</v>
      </c>
      <c r="D114" s="41" t="s">
        <v>1078</v>
      </c>
      <c r="E114" s="42">
        <v>1</v>
      </c>
      <c r="F114" s="43" t="s">
        <v>30</v>
      </c>
      <c r="G114" s="44" t="s">
        <v>478</v>
      </c>
      <c r="H114" s="44" t="str">
        <f t="shared" si="9"/>
        <v>勢理客福祉会</v>
      </c>
      <c r="I114" s="39" t="s">
        <v>28</v>
      </c>
      <c r="J114" s="41" t="s">
        <v>1081</v>
      </c>
      <c r="K114" s="43" t="s">
        <v>479</v>
      </c>
      <c r="L114" s="45" t="str">
        <f t="shared" si="10"/>
        <v>兼</v>
      </c>
      <c r="M114" s="46">
        <v>24254</v>
      </c>
      <c r="N114" s="45">
        <v>90</v>
      </c>
      <c r="O114" s="45" t="s">
        <v>31</v>
      </c>
      <c r="P114" s="43" t="s">
        <v>32</v>
      </c>
      <c r="Q114" s="47" t="s">
        <v>33</v>
      </c>
      <c r="R114" s="45" t="s">
        <v>34</v>
      </c>
      <c r="S114" s="42">
        <f t="shared" si="11"/>
      </c>
    </row>
    <row r="115" spans="1:19" ht="20.25" customHeight="1">
      <c r="A115" s="50"/>
      <c r="B115" s="39" t="s">
        <v>35</v>
      </c>
      <c r="C115" s="40" t="s">
        <v>480</v>
      </c>
      <c r="D115" s="41" t="s">
        <v>1078</v>
      </c>
      <c r="E115" s="42">
        <v>1</v>
      </c>
      <c r="F115" s="43" t="s">
        <v>1240</v>
      </c>
      <c r="G115" s="44" t="s">
        <v>481</v>
      </c>
      <c r="H115" s="44" t="str">
        <f t="shared" si="9"/>
        <v>生育福祉会</v>
      </c>
      <c r="I115" s="39" t="s">
        <v>36</v>
      </c>
      <c r="J115" s="41" t="s">
        <v>1081</v>
      </c>
      <c r="K115" s="43" t="s">
        <v>482</v>
      </c>
      <c r="L115" s="45">
        <f t="shared" si="10"/>
      </c>
      <c r="M115" s="46">
        <v>29676</v>
      </c>
      <c r="N115" s="45">
        <v>90</v>
      </c>
      <c r="O115" s="45" t="s">
        <v>67</v>
      </c>
      <c r="P115" s="43" t="s">
        <v>68</v>
      </c>
      <c r="Q115" s="47" t="s">
        <v>69</v>
      </c>
      <c r="R115" s="45" t="s">
        <v>70</v>
      </c>
      <c r="S115" s="42">
        <f t="shared" si="11"/>
      </c>
    </row>
    <row r="116" spans="1:19" ht="20.25" customHeight="1">
      <c r="A116" s="48"/>
      <c r="B116" s="39" t="s">
        <v>71</v>
      </c>
      <c r="C116" s="40" t="s">
        <v>72</v>
      </c>
      <c r="D116" s="41" t="s">
        <v>1078</v>
      </c>
      <c r="E116" s="42">
        <v>1</v>
      </c>
      <c r="F116" s="43" t="s">
        <v>73</v>
      </c>
      <c r="G116" s="44" t="s">
        <v>483</v>
      </c>
      <c r="H116" s="44" t="str">
        <f t="shared" si="9"/>
        <v>聖公会沖縄福祉会</v>
      </c>
      <c r="I116" s="49" t="s">
        <v>74</v>
      </c>
      <c r="J116" s="41" t="s">
        <v>1081</v>
      </c>
      <c r="K116" s="43" t="s">
        <v>484</v>
      </c>
      <c r="L116" s="45">
        <f t="shared" si="10"/>
      </c>
      <c r="M116" s="46">
        <v>23042</v>
      </c>
      <c r="N116" s="45">
        <v>90</v>
      </c>
      <c r="O116" s="45" t="s">
        <v>75</v>
      </c>
      <c r="P116" s="43" t="s">
        <v>76</v>
      </c>
      <c r="Q116" s="47" t="s">
        <v>77</v>
      </c>
      <c r="R116" s="45" t="s">
        <v>78</v>
      </c>
      <c r="S116" s="42">
        <f t="shared" si="11"/>
      </c>
    </row>
    <row r="117" spans="1:19" ht="20.25" customHeight="1">
      <c r="A117" s="38" t="s">
        <v>79</v>
      </c>
      <c r="B117" s="39" t="s">
        <v>80</v>
      </c>
      <c r="C117" s="40" t="s">
        <v>81</v>
      </c>
      <c r="D117" s="41" t="s">
        <v>1078</v>
      </c>
      <c r="E117" s="42">
        <v>1</v>
      </c>
      <c r="F117" s="43" t="s">
        <v>82</v>
      </c>
      <c r="G117" s="44" t="s">
        <v>485</v>
      </c>
      <c r="H117" s="44" t="str">
        <f t="shared" si="9"/>
        <v>聖心福祉会</v>
      </c>
      <c r="I117" s="39" t="s">
        <v>83</v>
      </c>
      <c r="J117" s="41" t="s">
        <v>1081</v>
      </c>
      <c r="K117" s="43" t="s">
        <v>486</v>
      </c>
      <c r="L117" s="45">
        <f t="shared" si="10"/>
      </c>
      <c r="M117" s="46">
        <v>30770</v>
      </c>
      <c r="N117" s="45">
        <v>80</v>
      </c>
      <c r="O117" s="45" t="s">
        <v>84</v>
      </c>
      <c r="P117" s="43" t="s">
        <v>85</v>
      </c>
      <c r="Q117" s="47" t="s">
        <v>86</v>
      </c>
      <c r="R117" s="45" t="s">
        <v>86</v>
      </c>
      <c r="S117" s="42" t="str">
        <f t="shared" si="11"/>
        <v>兼</v>
      </c>
    </row>
    <row r="118" spans="1:19" ht="20.25" customHeight="1">
      <c r="A118" s="48"/>
      <c r="B118" s="39" t="s">
        <v>87</v>
      </c>
      <c r="C118" s="40" t="s">
        <v>88</v>
      </c>
      <c r="D118" s="41" t="s">
        <v>1078</v>
      </c>
      <c r="E118" s="42">
        <v>2</v>
      </c>
      <c r="F118" s="43" t="s">
        <v>89</v>
      </c>
      <c r="G118" s="44" t="s">
        <v>487</v>
      </c>
      <c r="H118" s="44" t="str">
        <f t="shared" si="9"/>
        <v>石垣福祉会</v>
      </c>
      <c r="I118" s="39" t="s">
        <v>90</v>
      </c>
      <c r="J118" s="41" t="s">
        <v>1081</v>
      </c>
      <c r="K118" s="43" t="s">
        <v>488</v>
      </c>
      <c r="L118" s="45">
        <f t="shared" si="10"/>
      </c>
      <c r="M118" s="46">
        <v>29311</v>
      </c>
      <c r="N118" s="45">
        <v>90</v>
      </c>
      <c r="O118" s="45" t="s">
        <v>91</v>
      </c>
      <c r="P118" s="43" t="s">
        <v>92</v>
      </c>
      <c r="Q118" s="45" t="s">
        <v>489</v>
      </c>
      <c r="R118" s="45" t="s">
        <v>93</v>
      </c>
      <c r="S118" s="42" t="str">
        <f t="shared" si="11"/>
        <v>兼</v>
      </c>
    </row>
    <row r="119" spans="1:19" ht="20.25" customHeight="1">
      <c r="A119" s="48"/>
      <c r="B119" s="39" t="s">
        <v>94</v>
      </c>
      <c r="C119" s="40" t="s">
        <v>490</v>
      </c>
      <c r="D119" s="41" t="s">
        <v>1078</v>
      </c>
      <c r="E119" s="42">
        <v>1</v>
      </c>
      <c r="F119" s="43" t="s">
        <v>95</v>
      </c>
      <c r="G119" s="44" t="s">
        <v>491</v>
      </c>
      <c r="H119" s="44" t="str">
        <f t="shared" si="9"/>
        <v>千草福祉会</v>
      </c>
      <c r="I119" s="49" t="s">
        <v>96</v>
      </c>
      <c r="J119" s="41" t="s">
        <v>1081</v>
      </c>
      <c r="K119" s="43" t="s">
        <v>492</v>
      </c>
      <c r="L119" s="45">
        <f t="shared" si="10"/>
      </c>
      <c r="M119" s="46">
        <v>38077</v>
      </c>
      <c r="N119" s="45">
        <v>60</v>
      </c>
      <c r="O119" s="45" t="s">
        <v>1304</v>
      </c>
      <c r="P119" s="43" t="s">
        <v>97</v>
      </c>
      <c r="Q119" s="45" t="s">
        <v>98</v>
      </c>
      <c r="R119" s="45" t="s">
        <v>99</v>
      </c>
      <c r="S119" s="42">
        <f t="shared" si="11"/>
      </c>
    </row>
    <row r="120" spans="1:19" ht="20.25" customHeight="1">
      <c r="A120" s="48"/>
      <c r="B120" s="39" t="s">
        <v>96</v>
      </c>
      <c r="C120" s="40" t="s">
        <v>100</v>
      </c>
      <c r="D120" s="41" t="s">
        <v>1078</v>
      </c>
      <c r="E120" s="42"/>
      <c r="F120" s="43" t="s">
        <v>95</v>
      </c>
      <c r="G120" s="44" t="s">
        <v>491</v>
      </c>
      <c r="H120" s="44" t="str">
        <f t="shared" si="9"/>
        <v>千草福祉会</v>
      </c>
      <c r="I120" s="49" t="s">
        <v>96</v>
      </c>
      <c r="J120" s="41" t="s">
        <v>1081</v>
      </c>
      <c r="K120" s="43" t="s">
        <v>492</v>
      </c>
      <c r="L120" s="45">
        <f t="shared" si="10"/>
      </c>
      <c r="M120" s="46">
        <v>28945</v>
      </c>
      <c r="N120" s="45">
        <v>60</v>
      </c>
      <c r="O120" s="45" t="s">
        <v>101</v>
      </c>
      <c r="P120" s="43" t="s">
        <v>102</v>
      </c>
      <c r="Q120" s="47" t="s">
        <v>103</v>
      </c>
      <c r="R120" s="45" t="s">
        <v>104</v>
      </c>
      <c r="S120" s="42">
        <f t="shared" si="11"/>
      </c>
    </row>
    <row r="121" spans="1:19" ht="20.25" customHeight="1">
      <c r="A121" s="48"/>
      <c r="B121" s="39" t="s">
        <v>105</v>
      </c>
      <c r="C121" s="40" t="s">
        <v>106</v>
      </c>
      <c r="D121" s="41" t="s">
        <v>1078</v>
      </c>
      <c r="E121" s="42">
        <v>1</v>
      </c>
      <c r="F121" s="43" t="s">
        <v>107</v>
      </c>
      <c r="G121" s="44" t="s">
        <v>493</v>
      </c>
      <c r="H121" s="44" t="str">
        <f t="shared" si="9"/>
        <v>泉福祉会</v>
      </c>
      <c r="I121" s="39" t="s">
        <v>108</v>
      </c>
      <c r="J121" s="41" t="s">
        <v>1081</v>
      </c>
      <c r="K121" s="43" t="s">
        <v>494</v>
      </c>
      <c r="L121" s="45">
        <f t="shared" si="10"/>
      </c>
      <c r="M121" s="46">
        <v>28550</v>
      </c>
      <c r="N121" s="45">
        <v>120</v>
      </c>
      <c r="O121" s="45" t="s">
        <v>109</v>
      </c>
      <c r="P121" s="43" t="s">
        <v>110</v>
      </c>
      <c r="Q121" s="47" t="s">
        <v>111</v>
      </c>
      <c r="R121" s="45" t="s">
        <v>112</v>
      </c>
      <c r="S121" s="42">
        <f t="shared" si="11"/>
      </c>
    </row>
    <row r="122" spans="1:19" ht="20.25" customHeight="1">
      <c r="A122" s="48"/>
      <c r="B122" s="39" t="s">
        <v>113</v>
      </c>
      <c r="C122" s="40" t="s">
        <v>114</v>
      </c>
      <c r="D122" s="41" t="s">
        <v>1078</v>
      </c>
      <c r="E122" s="42">
        <v>2</v>
      </c>
      <c r="F122" s="43" t="s">
        <v>115</v>
      </c>
      <c r="G122" s="44" t="s">
        <v>495</v>
      </c>
      <c r="H122" s="44" t="str">
        <f t="shared" si="9"/>
        <v>前田福祉会</v>
      </c>
      <c r="I122" s="39" t="s">
        <v>116</v>
      </c>
      <c r="J122" s="41" t="s">
        <v>1081</v>
      </c>
      <c r="K122" s="43" t="s">
        <v>496</v>
      </c>
      <c r="L122" s="45">
        <f t="shared" si="10"/>
      </c>
      <c r="M122" s="46">
        <v>28580</v>
      </c>
      <c r="N122" s="45">
        <v>90</v>
      </c>
      <c r="O122" s="45" t="s">
        <v>117</v>
      </c>
      <c r="P122" s="43" t="s">
        <v>118</v>
      </c>
      <c r="Q122" s="47" t="s">
        <v>119</v>
      </c>
      <c r="R122" s="45" t="s">
        <v>120</v>
      </c>
      <c r="S122" s="42">
        <f t="shared" si="11"/>
      </c>
    </row>
    <row r="123" spans="1:19" ht="20.25" customHeight="1">
      <c r="A123" s="48"/>
      <c r="B123" s="39" t="s">
        <v>121</v>
      </c>
      <c r="C123" s="40" t="s">
        <v>122</v>
      </c>
      <c r="D123" s="41" t="s">
        <v>1078</v>
      </c>
      <c r="E123" s="42"/>
      <c r="F123" s="43" t="s">
        <v>123</v>
      </c>
      <c r="G123" s="44" t="s">
        <v>497</v>
      </c>
      <c r="H123" s="44" t="str">
        <f t="shared" si="9"/>
        <v>前平福祉会</v>
      </c>
      <c r="I123" s="39" t="s">
        <v>124</v>
      </c>
      <c r="J123" s="41" t="s">
        <v>1081</v>
      </c>
      <c r="K123" s="43" t="s">
        <v>498</v>
      </c>
      <c r="L123" s="45">
        <f t="shared" si="10"/>
      </c>
      <c r="M123" s="46">
        <v>29676</v>
      </c>
      <c r="N123" s="45">
        <v>60</v>
      </c>
      <c r="O123" s="45" t="s">
        <v>125</v>
      </c>
      <c r="P123" s="43" t="s">
        <v>126</v>
      </c>
      <c r="Q123" s="47" t="s">
        <v>127</v>
      </c>
      <c r="R123" s="45" t="s">
        <v>127</v>
      </c>
      <c r="S123" s="42" t="str">
        <f t="shared" si="11"/>
        <v>兼</v>
      </c>
    </row>
    <row r="124" spans="1:19" ht="20.25" customHeight="1">
      <c r="A124" s="48"/>
      <c r="B124" s="39" t="s">
        <v>128</v>
      </c>
      <c r="C124" s="40" t="s">
        <v>129</v>
      </c>
      <c r="D124" s="41" t="s">
        <v>1078</v>
      </c>
      <c r="E124" s="42">
        <v>3</v>
      </c>
      <c r="F124" s="43" t="s">
        <v>130</v>
      </c>
      <c r="G124" s="44" t="s">
        <v>499</v>
      </c>
      <c r="H124" s="44" t="str">
        <f t="shared" si="9"/>
        <v>善隣福祉会</v>
      </c>
      <c r="I124" s="39" t="s">
        <v>131</v>
      </c>
      <c r="J124" s="41" t="s">
        <v>1081</v>
      </c>
      <c r="K124" s="43" t="s">
        <v>500</v>
      </c>
      <c r="L124" s="45">
        <f t="shared" si="10"/>
      </c>
      <c r="M124" s="46">
        <v>29311</v>
      </c>
      <c r="N124" s="45">
        <v>60</v>
      </c>
      <c r="O124" s="45" t="s">
        <v>132</v>
      </c>
      <c r="P124" s="43" t="s">
        <v>133</v>
      </c>
      <c r="Q124" s="47" t="s">
        <v>134</v>
      </c>
      <c r="R124" s="45" t="s">
        <v>134</v>
      </c>
      <c r="S124" s="42" t="str">
        <f t="shared" si="11"/>
        <v>兼</v>
      </c>
    </row>
    <row r="125" spans="1:19" ht="20.25" customHeight="1">
      <c r="A125" s="48"/>
      <c r="B125" s="39" t="s">
        <v>135</v>
      </c>
      <c r="C125" s="40" t="s">
        <v>501</v>
      </c>
      <c r="D125" s="41" t="s">
        <v>1078</v>
      </c>
      <c r="E125" s="42"/>
      <c r="F125" s="43" t="s">
        <v>136</v>
      </c>
      <c r="G125" s="44" t="s">
        <v>502</v>
      </c>
      <c r="H125" s="44" t="str">
        <f t="shared" si="9"/>
        <v>創清福祉会</v>
      </c>
      <c r="I125" s="39" t="s">
        <v>137</v>
      </c>
      <c r="J125" s="41" t="s">
        <v>1081</v>
      </c>
      <c r="K125" s="43" t="s">
        <v>503</v>
      </c>
      <c r="L125" s="45">
        <f t="shared" si="10"/>
      </c>
      <c r="M125" s="46">
        <v>38077</v>
      </c>
      <c r="N125" s="45">
        <v>60</v>
      </c>
      <c r="O125" s="45" t="s">
        <v>1827</v>
      </c>
      <c r="P125" s="43" t="s">
        <v>138</v>
      </c>
      <c r="Q125" s="45"/>
      <c r="R125" s="45"/>
      <c r="S125" s="42" t="str">
        <f t="shared" si="11"/>
        <v>兼</v>
      </c>
    </row>
    <row r="126" spans="1:19" ht="20.25" customHeight="1">
      <c r="A126" s="50"/>
      <c r="B126" s="39" t="s">
        <v>139</v>
      </c>
      <c r="C126" s="40" t="s">
        <v>504</v>
      </c>
      <c r="D126" s="41" t="s">
        <v>1078</v>
      </c>
      <c r="E126" s="42"/>
      <c r="F126" s="43" t="s">
        <v>140</v>
      </c>
      <c r="G126" s="44" t="s">
        <v>505</v>
      </c>
      <c r="H126" s="44" t="str">
        <f t="shared" si="9"/>
        <v>双葉福祉会</v>
      </c>
      <c r="I126" s="39" t="s">
        <v>141</v>
      </c>
      <c r="J126" s="41" t="s">
        <v>1081</v>
      </c>
      <c r="K126" s="43" t="s">
        <v>506</v>
      </c>
      <c r="L126" s="45">
        <f t="shared" si="10"/>
      </c>
      <c r="M126" s="46">
        <v>37742</v>
      </c>
      <c r="N126" s="45">
        <v>60</v>
      </c>
      <c r="O126" s="45" t="s">
        <v>1401</v>
      </c>
      <c r="P126" s="43" t="s">
        <v>142</v>
      </c>
      <c r="Q126" s="45" t="s">
        <v>507</v>
      </c>
      <c r="R126" s="45" t="s">
        <v>507</v>
      </c>
      <c r="S126" s="42" t="str">
        <f t="shared" si="11"/>
        <v>兼</v>
      </c>
    </row>
    <row r="127" spans="1:19" ht="20.25" customHeight="1">
      <c r="A127" s="38" t="s">
        <v>143</v>
      </c>
      <c r="B127" s="39" t="s">
        <v>144</v>
      </c>
      <c r="C127" s="40" t="s">
        <v>508</v>
      </c>
      <c r="D127" s="41" t="s">
        <v>1078</v>
      </c>
      <c r="E127" s="42">
        <v>1</v>
      </c>
      <c r="F127" s="43" t="s">
        <v>145</v>
      </c>
      <c r="G127" s="44" t="s">
        <v>509</v>
      </c>
      <c r="H127" s="44" t="str">
        <f t="shared" si="9"/>
        <v>巣立福祉会</v>
      </c>
      <c r="I127" s="39" t="s">
        <v>146</v>
      </c>
      <c r="J127" s="41" t="s">
        <v>1081</v>
      </c>
      <c r="K127" s="43" t="s">
        <v>510</v>
      </c>
      <c r="L127" s="45">
        <f t="shared" si="10"/>
      </c>
      <c r="M127" s="46">
        <v>28246</v>
      </c>
      <c r="N127" s="45">
        <v>75</v>
      </c>
      <c r="O127" s="45" t="s">
        <v>147</v>
      </c>
      <c r="P127" s="43" t="s">
        <v>536</v>
      </c>
      <c r="Q127" s="47" t="s">
        <v>537</v>
      </c>
      <c r="R127" s="45" t="s">
        <v>538</v>
      </c>
      <c r="S127" s="42">
        <f t="shared" si="11"/>
      </c>
    </row>
    <row r="128" spans="1:19" ht="20.25" customHeight="1">
      <c r="A128" s="48"/>
      <c r="B128" s="39" t="s">
        <v>539</v>
      </c>
      <c r="C128" s="40" t="s">
        <v>511</v>
      </c>
      <c r="D128" s="41" t="s">
        <v>1078</v>
      </c>
      <c r="E128" s="42">
        <v>2</v>
      </c>
      <c r="F128" s="43" t="s">
        <v>540</v>
      </c>
      <c r="G128" s="44" t="s">
        <v>512</v>
      </c>
      <c r="H128" s="44" t="str">
        <f t="shared" si="9"/>
        <v>太陽福祉会</v>
      </c>
      <c r="I128" s="39" t="s">
        <v>541</v>
      </c>
      <c r="J128" s="41" t="s">
        <v>1081</v>
      </c>
      <c r="K128" s="43" t="s">
        <v>513</v>
      </c>
      <c r="L128" s="45">
        <f t="shared" si="10"/>
      </c>
      <c r="M128" s="46">
        <v>37372</v>
      </c>
      <c r="N128" s="45">
        <v>60</v>
      </c>
      <c r="O128" s="45" t="s">
        <v>1745</v>
      </c>
      <c r="P128" s="43" t="s">
        <v>542</v>
      </c>
      <c r="Q128" s="45" t="s">
        <v>514</v>
      </c>
      <c r="R128" s="45" t="s">
        <v>515</v>
      </c>
      <c r="S128" s="42">
        <f t="shared" si="11"/>
      </c>
    </row>
    <row r="129" spans="1:19" ht="20.25" customHeight="1">
      <c r="A129" s="48"/>
      <c r="B129" s="39" t="s">
        <v>543</v>
      </c>
      <c r="C129" s="40" t="s">
        <v>544</v>
      </c>
      <c r="D129" s="41" t="s">
        <v>1078</v>
      </c>
      <c r="E129" s="42"/>
      <c r="F129" s="43" t="s">
        <v>545</v>
      </c>
      <c r="G129" s="44" t="s">
        <v>516</v>
      </c>
      <c r="H129" s="44" t="str">
        <f t="shared" si="9"/>
        <v>大育福祉会</v>
      </c>
      <c r="I129" s="39" t="s">
        <v>543</v>
      </c>
      <c r="J129" s="41" t="s">
        <v>1081</v>
      </c>
      <c r="K129" s="43" t="s">
        <v>517</v>
      </c>
      <c r="L129" s="45" t="str">
        <f t="shared" si="10"/>
        <v>兼</v>
      </c>
      <c r="M129" s="46">
        <v>28065</v>
      </c>
      <c r="N129" s="45">
        <v>90</v>
      </c>
      <c r="O129" s="45" t="s">
        <v>1228</v>
      </c>
      <c r="P129" s="43" t="s">
        <v>546</v>
      </c>
      <c r="Q129" s="47" t="s">
        <v>547</v>
      </c>
      <c r="R129" s="45" t="s">
        <v>548</v>
      </c>
      <c r="S129" s="42">
        <f t="shared" si="11"/>
      </c>
    </row>
    <row r="130" spans="1:19" ht="20.25" customHeight="1">
      <c r="A130" s="48"/>
      <c r="B130" s="39" t="s">
        <v>549</v>
      </c>
      <c r="C130" s="40" t="s">
        <v>518</v>
      </c>
      <c r="D130" s="41" t="s">
        <v>1078</v>
      </c>
      <c r="E130" s="42">
        <v>1</v>
      </c>
      <c r="F130" s="43" t="s">
        <v>550</v>
      </c>
      <c r="G130" s="44" t="s">
        <v>519</v>
      </c>
      <c r="H130" s="44" t="str">
        <f t="shared" si="9"/>
        <v>大伸福祉会</v>
      </c>
      <c r="I130" s="39" t="s">
        <v>551</v>
      </c>
      <c r="J130" s="41" t="s">
        <v>1081</v>
      </c>
      <c r="K130" s="43" t="s">
        <v>520</v>
      </c>
      <c r="L130" s="45">
        <f t="shared" si="10"/>
      </c>
      <c r="M130" s="46">
        <v>29676</v>
      </c>
      <c r="N130" s="45">
        <v>60</v>
      </c>
      <c r="O130" s="45" t="s">
        <v>552</v>
      </c>
      <c r="P130" s="43" t="s">
        <v>553</v>
      </c>
      <c r="Q130" s="47" t="s">
        <v>554</v>
      </c>
      <c r="R130" s="45" t="s">
        <v>555</v>
      </c>
      <c r="S130" s="42">
        <f t="shared" si="11"/>
      </c>
    </row>
    <row r="131" spans="1:19" ht="20.25" customHeight="1">
      <c r="A131" s="48"/>
      <c r="B131" s="39" t="s">
        <v>556</v>
      </c>
      <c r="C131" s="40" t="s">
        <v>521</v>
      </c>
      <c r="D131" s="41" t="s">
        <v>1078</v>
      </c>
      <c r="E131" s="42">
        <v>1</v>
      </c>
      <c r="F131" s="43" t="s">
        <v>557</v>
      </c>
      <c r="G131" s="44" t="s">
        <v>522</v>
      </c>
      <c r="H131" s="44" t="str">
        <f aca="true" t="shared" si="12" ref="H131:H162">I131&amp;J131</f>
        <v>大成福祉会</v>
      </c>
      <c r="I131" s="39" t="s">
        <v>558</v>
      </c>
      <c r="J131" s="41" t="s">
        <v>1081</v>
      </c>
      <c r="K131" s="43" t="s">
        <v>523</v>
      </c>
      <c r="L131" s="45" t="str">
        <f aca="true" t="shared" si="13" ref="L131:L162">IF(F131=K131,"兼","")</f>
        <v>兼</v>
      </c>
      <c r="M131" s="46">
        <v>29311</v>
      </c>
      <c r="N131" s="45">
        <v>60</v>
      </c>
      <c r="O131" s="45" t="s">
        <v>559</v>
      </c>
      <c r="P131" s="43" t="s">
        <v>560</v>
      </c>
      <c r="Q131" s="47" t="s">
        <v>561</v>
      </c>
      <c r="R131" s="45" t="s">
        <v>562</v>
      </c>
      <c r="S131" s="42">
        <f aca="true" t="shared" si="14" ref="S131:S162">IF(Q131=R131,"兼","")</f>
      </c>
    </row>
    <row r="132" spans="1:19" ht="20.25" customHeight="1">
      <c r="A132" s="50"/>
      <c r="B132" s="39" t="s">
        <v>563</v>
      </c>
      <c r="C132" s="40" t="s">
        <v>564</v>
      </c>
      <c r="D132" s="41" t="s">
        <v>1078</v>
      </c>
      <c r="E132" s="42">
        <v>1</v>
      </c>
      <c r="F132" s="43" t="s">
        <v>565</v>
      </c>
      <c r="G132" s="44" t="s">
        <v>524</v>
      </c>
      <c r="H132" s="44" t="str">
        <f t="shared" si="12"/>
        <v>大地の子福祉会</v>
      </c>
      <c r="I132" s="39" t="s">
        <v>563</v>
      </c>
      <c r="J132" s="41" t="s">
        <v>1081</v>
      </c>
      <c r="K132" s="43" t="s">
        <v>525</v>
      </c>
      <c r="L132" s="45">
        <f t="shared" si="13"/>
      </c>
      <c r="M132" s="46">
        <v>38077</v>
      </c>
      <c r="N132" s="45">
        <v>60</v>
      </c>
      <c r="O132" s="45" t="s">
        <v>1281</v>
      </c>
      <c r="P132" s="43" t="s">
        <v>566</v>
      </c>
      <c r="Q132" s="45" t="s">
        <v>567</v>
      </c>
      <c r="R132" s="45" t="s">
        <v>568</v>
      </c>
      <c r="S132" s="42">
        <f t="shared" si="14"/>
      </c>
    </row>
    <row r="133" spans="1:19" ht="20.25" customHeight="1">
      <c r="A133" s="38" t="s">
        <v>569</v>
      </c>
      <c r="B133" s="39" t="s">
        <v>570</v>
      </c>
      <c r="C133" s="40" t="s">
        <v>526</v>
      </c>
      <c r="D133" s="41" t="s">
        <v>1078</v>
      </c>
      <c r="E133" s="42">
        <v>1</v>
      </c>
      <c r="F133" s="43" t="s">
        <v>571</v>
      </c>
      <c r="G133" s="44" t="s">
        <v>527</v>
      </c>
      <c r="H133" s="44" t="str">
        <f t="shared" si="12"/>
        <v>大竹福祉会</v>
      </c>
      <c r="I133" s="39" t="s">
        <v>572</v>
      </c>
      <c r="J133" s="41" t="s">
        <v>1081</v>
      </c>
      <c r="K133" s="43" t="s">
        <v>528</v>
      </c>
      <c r="L133" s="45">
        <f t="shared" si="13"/>
      </c>
      <c r="M133" s="46">
        <v>29311</v>
      </c>
      <c r="N133" s="45">
        <v>70</v>
      </c>
      <c r="O133" s="45" t="s">
        <v>1553</v>
      </c>
      <c r="P133" s="43" t="s">
        <v>573</v>
      </c>
      <c r="Q133" s="47" t="s">
        <v>574</v>
      </c>
      <c r="R133" s="45" t="s">
        <v>575</v>
      </c>
      <c r="S133" s="42">
        <f t="shared" si="14"/>
      </c>
    </row>
    <row r="134" spans="1:19" ht="20.25" customHeight="1">
      <c r="A134" s="48"/>
      <c r="B134" s="39" t="s">
        <v>576</v>
      </c>
      <c r="C134" s="40" t="s">
        <v>529</v>
      </c>
      <c r="D134" s="41" t="s">
        <v>1078</v>
      </c>
      <c r="E134" s="42">
        <v>2</v>
      </c>
      <c r="F134" s="43" t="s">
        <v>1689</v>
      </c>
      <c r="G134" s="44" t="s">
        <v>530</v>
      </c>
      <c r="H134" s="44" t="str">
        <f t="shared" si="12"/>
        <v>大潮福祉会</v>
      </c>
      <c r="I134" s="39" t="s">
        <v>577</v>
      </c>
      <c r="J134" s="41" t="s">
        <v>1081</v>
      </c>
      <c r="K134" s="43" t="s">
        <v>531</v>
      </c>
      <c r="L134" s="45">
        <f t="shared" si="13"/>
      </c>
      <c r="M134" s="46">
        <v>28580</v>
      </c>
      <c r="N134" s="45">
        <v>100</v>
      </c>
      <c r="O134" s="45" t="s">
        <v>578</v>
      </c>
      <c r="P134" s="43" t="s">
        <v>579</v>
      </c>
      <c r="Q134" s="47" t="s">
        <v>580</v>
      </c>
      <c r="R134" s="45" t="s">
        <v>581</v>
      </c>
      <c r="S134" s="42">
        <f t="shared" si="14"/>
      </c>
    </row>
    <row r="135" spans="1:19" ht="20.25" customHeight="1">
      <c r="A135" s="50"/>
      <c r="B135" s="39" t="s">
        <v>582</v>
      </c>
      <c r="C135" s="40" t="s">
        <v>532</v>
      </c>
      <c r="D135" s="41" t="s">
        <v>1078</v>
      </c>
      <c r="E135" s="42">
        <v>1</v>
      </c>
      <c r="F135" s="43" t="s">
        <v>583</v>
      </c>
      <c r="G135" s="44" t="s">
        <v>533</v>
      </c>
      <c r="H135" s="44" t="str">
        <f t="shared" si="12"/>
        <v>大平福祉会</v>
      </c>
      <c r="I135" s="39" t="s">
        <v>584</v>
      </c>
      <c r="J135" s="41" t="s">
        <v>1081</v>
      </c>
      <c r="K135" s="43" t="s">
        <v>534</v>
      </c>
      <c r="L135" s="45" t="str">
        <f t="shared" si="13"/>
        <v>兼</v>
      </c>
      <c r="M135" s="46">
        <v>28580</v>
      </c>
      <c r="N135" s="45">
        <v>90</v>
      </c>
      <c r="O135" s="45" t="s">
        <v>585</v>
      </c>
      <c r="P135" s="43" t="s">
        <v>586</v>
      </c>
      <c r="Q135" s="47" t="s">
        <v>587</v>
      </c>
      <c r="R135" s="45" t="s">
        <v>588</v>
      </c>
      <c r="S135" s="42">
        <f t="shared" si="14"/>
      </c>
    </row>
    <row r="136" spans="1:19" ht="20.25" customHeight="1">
      <c r="A136" s="38" t="s">
        <v>589</v>
      </c>
      <c r="B136" s="39" t="s">
        <v>590</v>
      </c>
      <c r="C136" s="40" t="s">
        <v>591</v>
      </c>
      <c r="D136" s="41" t="s">
        <v>1078</v>
      </c>
      <c r="E136" s="42">
        <v>1</v>
      </c>
      <c r="F136" s="43" t="s">
        <v>592</v>
      </c>
      <c r="G136" s="44" t="s">
        <v>535</v>
      </c>
      <c r="H136" s="44" t="str">
        <f t="shared" si="12"/>
        <v>大輪福祉会</v>
      </c>
      <c r="I136" s="39" t="s">
        <v>593</v>
      </c>
      <c r="J136" s="41" t="s">
        <v>1081</v>
      </c>
      <c r="K136" s="43" t="s">
        <v>946</v>
      </c>
      <c r="L136" s="45">
        <f t="shared" si="13"/>
      </c>
      <c r="M136" s="46">
        <v>28945</v>
      </c>
      <c r="N136" s="45">
        <v>60</v>
      </c>
      <c r="O136" s="45" t="s">
        <v>594</v>
      </c>
      <c r="P136" s="43" t="s">
        <v>595</v>
      </c>
      <c r="Q136" s="47" t="s">
        <v>596</v>
      </c>
      <c r="R136" s="45" t="s">
        <v>597</v>
      </c>
      <c r="S136" s="42">
        <f t="shared" si="14"/>
      </c>
    </row>
    <row r="137" spans="1:19" ht="20.25" customHeight="1">
      <c r="A137" s="50"/>
      <c r="B137" s="39" t="s">
        <v>598</v>
      </c>
      <c r="C137" s="40" t="s">
        <v>599</v>
      </c>
      <c r="D137" s="41" t="s">
        <v>1078</v>
      </c>
      <c r="E137" s="42">
        <v>1</v>
      </c>
      <c r="F137" s="43" t="s">
        <v>600</v>
      </c>
      <c r="G137" s="44" t="s">
        <v>947</v>
      </c>
      <c r="H137" s="44" t="str">
        <f t="shared" si="12"/>
        <v>地覇田福祉会</v>
      </c>
      <c r="I137" s="39" t="s">
        <v>601</v>
      </c>
      <c r="J137" s="41" t="s">
        <v>1081</v>
      </c>
      <c r="K137" s="43" t="s">
        <v>948</v>
      </c>
      <c r="L137" s="45">
        <f t="shared" si="13"/>
      </c>
      <c r="M137" s="46">
        <v>29676</v>
      </c>
      <c r="N137" s="45">
        <v>110</v>
      </c>
      <c r="O137" s="45" t="s">
        <v>602</v>
      </c>
      <c r="P137" s="43" t="s">
        <v>603</v>
      </c>
      <c r="Q137" s="47" t="s">
        <v>604</v>
      </c>
      <c r="R137" s="45" t="s">
        <v>605</v>
      </c>
      <c r="S137" s="42">
        <f t="shared" si="14"/>
      </c>
    </row>
    <row r="138" spans="1:19" ht="20.25" customHeight="1">
      <c r="A138" s="51" t="s">
        <v>606</v>
      </c>
      <c r="B138" s="39" t="s">
        <v>607</v>
      </c>
      <c r="C138" s="40" t="s">
        <v>608</v>
      </c>
      <c r="D138" s="41" t="s">
        <v>1078</v>
      </c>
      <c r="E138" s="42">
        <v>1</v>
      </c>
      <c r="F138" s="43" t="s">
        <v>609</v>
      </c>
      <c r="G138" s="44" t="s">
        <v>949</v>
      </c>
      <c r="H138" s="44" t="str">
        <f t="shared" si="12"/>
        <v>中元福祉会</v>
      </c>
      <c r="I138" s="39" t="s">
        <v>610</v>
      </c>
      <c r="J138" s="41" t="s">
        <v>1081</v>
      </c>
      <c r="K138" s="43" t="s">
        <v>950</v>
      </c>
      <c r="L138" s="45">
        <f t="shared" si="13"/>
      </c>
      <c r="M138" s="46">
        <v>27515</v>
      </c>
      <c r="N138" s="45">
        <v>90</v>
      </c>
      <c r="O138" s="45" t="s">
        <v>611</v>
      </c>
      <c r="P138" s="43" t="s">
        <v>612</v>
      </c>
      <c r="Q138" s="47" t="s">
        <v>613</v>
      </c>
      <c r="R138" s="45" t="s">
        <v>614</v>
      </c>
      <c r="S138" s="42">
        <f t="shared" si="14"/>
      </c>
    </row>
    <row r="139" spans="1:19" ht="20.25" customHeight="1">
      <c r="A139" s="38" t="s">
        <v>615</v>
      </c>
      <c r="B139" s="39" t="s">
        <v>616</v>
      </c>
      <c r="C139" s="40" t="s">
        <v>617</v>
      </c>
      <c r="D139" s="41" t="s">
        <v>1078</v>
      </c>
      <c r="E139" s="42">
        <v>2</v>
      </c>
      <c r="F139" s="43" t="s">
        <v>618</v>
      </c>
      <c r="G139" s="44" t="s">
        <v>951</v>
      </c>
      <c r="H139" s="44" t="str">
        <f t="shared" si="12"/>
        <v>津慶福祉会</v>
      </c>
      <c r="I139" s="39" t="s">
        <v>619</v>
      </c>
      <c r="J139" s="41" t="s">
        <v>1081</v>
      </c>
      <c r="K139" s="43" t="s">
        <v>952</v>
      </c>
      <c r="L139" s="45">
        <f t="shared" si="13"/>
      </c>
      <c r="M139" s="46">
        <v>20991</v>
      </c>
      <c r="N139" s="45">
        <v>120</v>
      </c>
      <c r="O139" s="45" t="s">
        <v>1758</v>
      </c>
      <c r="P139" s="43" t="s">
        <v>620</v>
      </c>
      <c r="Q139" s="47" t="s">
        <v>621</v>
      </c>
      <c r="R139" s="45" t="s">
        <v>622</v>
      </c>
      <c r="S139" s="42">
        <f t="shared" si="14"/>
      </c>
    </row>
    <row r="140" spans="1:19" ht="20.25" customHeight="1">
      <c r="A140" s="48"/>
      <c r="B140" s="39" t="s">
        <v>623</v>
      </c>
      <c r="C140" s="40" t="s">
        <v>624</v>
      </c>
      <c r="D140" s="41" t="s">
        <v>1078</v>
      </c>
      <c r="E140" s="42">
        <v>1</v>
      </c>
      <c r="F140" s="43" t="s">
        <v>625</v>
      </c>
      <c r="G140" s="44" t="s">
        <v>953</v>
      </c>
      <c r="H140" s="44" t="str">
        <f t="shared" si="12"/>
        <v>通篤福祉会</v>
      </c>
      <c r="I140" s="39" t="s">
        <v>626</v>
      </c>
      <c r="J140" s="41" t="s">
        <v>1081</v>
      </c>
      <c r="K140" s="43" t="s">
        <v>954</v>
      </c>
      <c r="L140" s="45">
        <f t="shared" si="13"/>
      </c>
      <c r="M140" s="46">
        <v>32596</v>
      </c>
      <c r="N140" s="45">
        <v>118</v>
      </c>
      <c r="O140" s="45" t="s">
        <v>1102</v>
      </c>
      <c r="P140" s="43" t="s">
        <v>627</v>
      </c>
      <c r="Q140" s="47" t="s">
        <v>628</v>
      </c>
      <c r="R140" s="45" t="s">
        <v>629</v>
      </c>
      <c r="S140" s="42">
        <f t="shared" si="14"/>
      </c>
    </row>
    <row r="141" spans="1:19" ht="20.25" customHeight="1">
      <c r="A141" s="48"/>
      <c r="B141" s="39" t="s">
        <v>630</v>
      </c>
      <c r="C141" s="40" t="s">
        <v>631</v>
      </c>
      <c r="D141" s="41" t="s">
        <v>1078</v>
      </c>
      <c r="E141" s="42">
        <v>1</v>
      </c>
      <c r="F141" s="43" t="s">
        <v>632</v>
      </c>
      <c r="G141" s="44" t="s">
        <v>955</v>
      </c>
      <c r="H141" s="44" t="str">
        <f t="shared" si="12"/>
        <v>都島友の会</v>
      </c>
      <c r="I141" s="49" t="s">
        <v>633</v>
      </c>
      <c r="J141" s="41" t="s">
        <v>1436</v>
      </c>
      <c r="K141" s="43" t="s">
        <v>634</v>
      </c>
      <c r="L141" s="45">
        <f t="shared" si="13"/>
      </c>
      <c r="M141" s="46">
        <v>30041</v>
      </c>
      <c r="N141" s="45">
        <v>90</v>
      </c>
      <c r="O141" s="45" t="s">
        <v>635</v>
      </c>
      <c r="P141" s="43" t="s">
        <v>636</v>
      </c>
      <c r="Q141" s="47" t="s">
        <v>637</v>
      </c>
      <c r="R141" s="45" t="s">
        <v>637</v>
      </c>
      <c r="S141" s="42" t="str">
        <f t="shared" si="14"/>
        <v>兼</v>
      </c>
    </row>
    <row r="142" spans="1:19" ht="20.25" customHeight="1">
      <c r="A142" s="48"/>
      <c r="B142" s="39" t="s">
        <v>638</v>
      </c>
      <c r="C142" s="40" t="s">
        <v>639</v>
      </c>
      <c r="D142" s="41" t="s">
        <v>1078</v>
      </c>
      <c r="E142" s="42"/>
      <c r="F142" s="43" t="s">
        <v>640</v>
      </c>
      <c r="G142" s="44" t="s">
        <v>955</v>
      </c>
      <c r="H142" s="44" t="str">
        <f t="shared" si="12"/>
        <v>都島友の会</v>
      </c>
      <c r="I142" s="49" t="s">
        <v>633</v>
      </c>
      <c r="J142" s="41" t="s">
        <v>1436</v>
      </c>
      <c r="K142" s="43" t="s">
        <v>634</v>
      </c>
      <c r="L142" s="45">
        <f t="shared" si="13"/>
      </c>
      <c r="M142" s="46">
        <v>27313</v>
      </c>
      <c r="N142" s="45">
        <v>120</v>
      </c>
      <c r="O142" s="45" t="s">
        <v>641</v>
      </c>
      <c r="P142" s="43" t="s">
        <v>642</v>
      </c>
      <c r="Q142" s="47" t="s">
        <v>643</v>
      </c>
      <c r="R142" s="45" t="s">
        <v>643</v>
      </c>
      <c r="S142" s="42" t="str">
        <f t="shared" si="14"/>
        <v>兼</v>
      </c>
    </row>
    <row r="143" spans="1:19" ht="20.25" customHeight="1">
      <c r="A143" s="48"/>
      <c r="B143" s="39" t="s">
        <v>644</v>
      </c>
      <c r="C143" s="40" t="s">
        <v>645</v>
      </c>
      <c r="D143" s="41" t="s">
        <v>1078</v>
      </c>
      <c r="E143" s="42">
        <v>1</v>
      </c>
      <c r="F143" s="43" t="s">
        <v>646</v>
      </c>
      <c r="G143" s="44" t="s">
        <v>956</v>
      </c>
      <c r="H143" s="44" t="str">
        <f t="shared" si="12"/>
        <v>東原福祉会</v>
      </c>
      <c r="I143" s="39" t="s">
        <v>647</v>
      </c>
      <c r="J143" s="41" t="s">
        <v>1081</v>
      </c>
      <c r="K143" s="43" t="s">
        <v>957</v>
      </c>
      <c r="L143" s="45">
        <f t="shared" si="13"/>
      </c>
      <c r="M143" s="46">
        <v>30407</v>
      </c>
      <c r="N143" s="45">
        <v>90</v>
      </c>
      <c r="O143" s="45" t="s">
        <v>648</v>
      </c>
      <c r="P143" s="43" t="s">
        <v>649</v>
      </c>
      <c r="Q143" s="47" t="s">
        <v>650</v>
      </c>
      <c r="R143" s="45" t="s">
        <v>651</v>
      </c>
      <c r="S143" s="42">
        <f t="shared" si="14"/>
      </c>
    </row>
    <row r="144" spans="1:19" ht="20.25" customHeight="1">
      <c r="A144" s="48"/>
      <c r="B144" s="39" t="s">
        <v>652</v>
      </c>
      <c r="C144" s="40" t="s">
        <v>653</v>
      </c>
      <c r="D144" s="41" t="s">
        <v>1078</v>
      </c>
      <c r="E144" s="42">
        <v>1</v>
      </c>
      <c r="F144" s="43" t="s">
        <v>654</v>
      </c>
      <c r="G144" s="44" t="s">
        <v>958</v>
      </c>
      <c r="H144" s="44" t="str">
        <f t="shared" si="12"/>
        <v>東和福祉会</v>
      </c>
      <c r="I144" s="39" t="s">
        <v>655</v>
      </c>
      <c r="J144" s="41" t="s">
        <v>1081</v>
      </c>
      <c r="K144" s="43" t="s">
        <v>959</v>
      </c>
      <c r="L144" s="45">
        <f t="shared" si="13"/>
      </c>
      <c r="M144" s="46">
        <v>28824</v>
      </c>
      <c r="N144" s="45">
        <v>85</v>
      </c>
      <c r="O144" s="45" t="s">
        <v>656</v>
      </c>
      <c r="P144" s="43" t="s">
        <v>657</v>
      </c>
      <c r="Q144" s="47" t="s">
        <v>658</v>
      </c>
      <c r="R144" s="45" t="s">
        <v>659</v>
      </c>
      <c r="S144" s="42">
        <f t="shared" si="14"/>
      </c>
    </row>
    <row r="145" spans="1:19" ht="20.25" customHeight="1">
      <c r="A145" s="48"/>
      <c r="B145" s="39" t="s">
        <v>660</v>
      </c>
      <c r="C145" s="40" t="s">
        <v>960</v>
      </c>
      <c r="D145" s="41" t="s">
        <v>1078</v>
      </c>
      <c r="E145" s="42">
        <v>1</v>
      </c>
      <c r="F145" s="43" t="s">
        <v>661</v>
      </c>
      <c r="G145" s="44" t="s">
        <v>961</v>
      </c>
      <c r="H145" s="44" t="str">
        <f t="shared" si="12"/>
        <v>同仁福祉会</v>
      </c>
      <c r="I145" s="39" t="s">
        <v>662</v>
      </c>
      <c r="J145" s="41" t="s">
        <v>1081</v>
      </c>
      <c r="K145" s="43" t="s">
        <v>962</v>
      </c>
      <c r="L145" s="45" t="str">
        <f t="shared" si="13"/>
        <v>兼</v>
      </c>
      <c r="M145" s="46">
        <v>30041</v>
      </c>
      <c r="N145" s="45">
        <v>60</v>
      </c>
      <c r="O145" s="45" t="s">
        <v>663</v>
      </c>
      <c r="P145" s="43" t="s">
        <v>664</v>
      </c>
      <c r="Q145" s="47" t="s">
        <v>665</v>
      </c>
      <c r="R145" s="45" t="s">
        <v>666</v>
      </c>
      <c r="S145" s="42">
        <f t="shared" si="14"/>
      </c>
    </row>
    <row r="146" spans="1:19" ht="20.25" customHeight="1">
      <c r="A146" s="50"/>
      <c r="B146" s="39" t="s">
        <v>667</v>
      </c>
      <c r="C146" s="40" t="s">
        <v>963</v>
      </c>
      <c r="D146" s="41" t="s">
        <v>1078</v>
      </c>
      <c r="E146" s="42">
        <v>1</v>
      </c>
      <c r="F146" s="43" t="s">
        <v>668</v>
      </c>
      <c r="G146" s="44" t="s">
        <v>964</v>
      </c>
      <c r="H146" s="44" t="str">
        <f t="shared" si="12"/>
        <v>童愛福祉会</v>
      </c>
      <c r="I146" s="39" t="s">
        <v>669</v>
      </c>
      <c r="J146" s="41" t="s">
        <v>1081</v>
      </c>
      <c r="K146" s="43" t="s">
        <v>965</v>
      </c>
      <c r="L146" s="45">
        <f t="shared" si="13"/>
      </c>
      <c r="M146" s="46">
        <v>37005</v>
      </c>
      <c r="N146" s="45">
        <v>60</v>
      </c>
      <c r="O146" s="45" t="s">
        <v>670</v>
      </c>
      <c r="P146" s="43" t="s">
        <v>671</v>
      </c>
      <c r="Q146" s="45" t="s">
        <v>672</v>
      </c>
      <c r="R146" s="45" t="s">
        <v>673</v>
      </c>
      <c r="S146" s="42">
        <f t="shared" si="14"/>
      </c>
    </row>
    <row r="147" spans="1:19" ht="20.25" customHeight="1">
      <c r="A147" s="38" t="s">
        <v>674</v>
      </c>
      <c r="B147" s="39" t="s">
        <v>675</v>
      </c>
      <c r="C147" s="40" t="s">
        <v>966</v>
      </c>
      <c r="D147" s="41" t="s">
        <v>1078</v>
      </c>
      <c r="E147" s="42"/>
      <c r="F147" s="43" t="s">
        <v>676</v>
      </c>
      <c r="G147" s="44" t="s">
        <v>967</v>
      </c>
      <c r="H147" s="44" t="str">
        <f t="shared" si="12"/>
        <v>那覇垣花福祉会</v>
      </c>
      <c r="I147" s="39" t="s">
        <v>677</v>
      </c>
      <c r="J147" s="41" t="s">
        <v>1081</v>
      </c>
      <c r="K147" s="43" t="s">
        <v>968</v>
      </c>
      <c r="L147" s="45">
        <f t="shared" si="13"/>
      </c>
      <c r="M147" s="46">
        <v>33694</v>
      </c>
      <c r="N147" s="45">
        <v>90</v>
      </c>
      <c r="O147" s="45" t="s">
        <v>678</v>
      </c>
      <c r="P147" s="43" t="s">
        <v>679</v>
      </c>
      <c r="Q147" s="47" t="s">
        <v>680</v>
      </c>
      <c r="R147" s="45" t="s">
        <v>681</v>
      </c>
      <c r="S147" s="42">
        <f t="shared" si="14"/>
      </c>
    </row>
    <row r="148" spans="1:19" ht="20.25" customHeight="1">
      <c r="A148" s="48"/>
      <c r="B148" s="39" t="s">
        <v>682</v>
      </c>
      <c r="C148" s="40" t="s">
        <v>969</v>
      </c>
      <c r="D148" s="41" t="s">
        <v>1078</v>
      </c>
      <c r="E148" s="42"/>
      <c r="F148" s="43" t="s">
        <v>683</v>
      </c>
      <c r="G148" s="44" t="s">
        <v>970</v>
      </c>
      <c r="H148" s="44" t="str">
        <f t="shared" si="12"/>
        <v>南山福祉会</v>
      </c>
      <c r="I148" s="39" t="s">
        <v>684</v>
      </c>
      <c r="J148" s="41" t="s">
        <v>1081</v>
      </c>
      <c r="K148" s="43" t="s">
        <v>971</v>
      </c>
      <c r="L148" s="45">
        <f t="shared" si="13"/>
      </c>
      <c r="M148" s="46">
        <v>28945</v>
      </c>
      <c r="N148" s="45">
        <v>60</v>
      </c>
      <c r="O148" s="45" t="s">
        <v>1161</v>
      </c>
      <c r="P148" s="43" t="s">
        <v>685</v>
      </c>
      <c r="Q148" s="47" t="s">
        <v>686</v>
      </c>
      <c r="R148" s="45" t="s">
        <v>686</v>
      </c>
      <c r="S148" s="42" t="str">
        <f t="shared" si="14"/>
        <v>兼</v>
      </c>
    </row>
    <row r="149" spans="1:19" ht="20.25" customHeight="1">
      <c r="A149" s="48"/>
      <c r="B149" s="39" t="s">
        <v>687</v>
      </c>
      <c r="C149" s="40" t="s">
        <v>972</v>
      </c>
      <c r="D149" s="41" t="s">
        <v>1078</v>
      </c>
      <c r="E149" s="42">
        <v>2</v>
      </c>
      <c r="F149" s="43" t="s">
        <v>688</v>
      </c>
      <c r="G149" s="44" t="s">
        <v>973</v>
      </c>
      <c r="H149" s="44" t="str">
        <f t="shared" si="12"/>
        <v>南風福祉会</v>
      </c>
      <c r="I149" s="39" t="s">
        <v>689</v>
      </c>
      <c r="J149" s="41" t="s">
        <v>1081</v>
      </c>
      <c r="K149" s="43" t="s">
        <v>974</v>
      </c>
      <c r="L149" s="45" t="str">
        <f t="shared" si="13"/>
        <v>兼</v>
      </c>
      <c r="M149" s="46">
        <v>29676</v>
      </c>
      <c r="N149" s="45">
        <v>60</v>
      </c>
      <c r="O149" s="45" t="s">
        <v>690</v>
      </c>
      <c r="P149" s="43" t="s">
        <v>691</v>
      </c>
      <c r="Q149" s="45" t="s">
        <v>975</v>
      </c>
      <c r="R149" s="45" t="s">
        <v>975</v>
      </c>
      <c r="S149" s="42" t="str">
        <f t="shared" si="14"/>
        <v>兼</v>
      </c>
    </row>
    <row r="150" spans="1:19" ht="20.25" customHeight="1">
      <c r="A150" s="48"/>
      <c r="B150" s="39" t="s">
        <v>692</v>
      </c>
      <c r="C150" s="40" t="s">
        <v>976</v>
      </c>
      <c r="D150" s="41" t="s">
        <v>1078</v>
      </c>
      <c r="E150" s="42">
        <v>2</v>
      </c>
      <c r="F150" s="43" t="s">
        <v>693</v>
      </c>
      <c r="G150" s="44" t="s">
        <v>977</v>
      </c>
      <c r="H150" s="44" t="str">
        <f t="shared" si="12"/>
        <v>日新福祉会</v>
      </c>
      <c r="I150" s="39" t="s">
        <v>694</v>
      </c>
      <c r="J150" s="41" t="s">
        <v>1081</v>
      </c>
      <c r="K150" s="43" t="s">
        <v>978</v>
      </c>
      <c r="L150" s="45">
        <f t="shared" si="13"/>
      </c>
      <c r="M150" s="46">
        <v>28216</v>
      </c>
      <c r="N150" s="45">
        <v>60</v>
      </c>
      <c r="O150" s="45" t="s">
        <v>695</v>
      </c>
      <c r="P150" s="43" t="s">
        <v>696</v>
      </c>
      <c r="Q150" s="47" t="s">
        <v>697</v>
      </c>
      <c r="R150" s="45" t="s">
        <v>698</v>
      </c>
      <c r="S150" s="42">
        <f t="shared" si="14"/>
      </c>
    </row>
    <row r="151" spans="1:19" ht="20.25" customHeight="1">
      <c r="A151" s="48"/>
      <c r="B151" s="39" t="s">
        <v>699</v>
      </c>
      <c r="C151" s="40" t="s">
        <v>700</v>
      </c>
      <c r="D151" s="41" t="s">
        <v>1078</v>
      </c>
      <c r="E151" s="42">
        <v>1</v>
      </c>
      <c r="F151" s="43" t="s">
        <v>701</v>
      </c>
      <c r="G151" s="44" t="s">
        <v>979</v>
      </c>
      <c r="H151" s="44" t="str">
        <f t="shared" si="12"/>
        <v>白銀福祉会</v>
      </c>
      <c r="I151" s="39" t="s">
        <v>702</v>
      </c>
      <c r="J151" s="41" t="s">
        <v>1081</v>
      </c>
      <c r="K151" s="43" t="s">
        <v>980</v>
      </c>
      <c r="L151" s="45">
        <f t="shared" si="13"/>
      </c>
      <c r="M151" s="46">
        <v>29676</v>
      </c>
      <c r="N151" s="45">
        <v>60</v>
      </c>
      <c r="O151" s="45" t="s">
        <v>703</v>
      </c>
      <c r="P151" s="43" t="s">
        <v>704</v>
      </c>
      <c r="Q151" s="47" t="s">
        <v>705</v>
      </c>
      <c r="R151" s="45" t="s">
        <v>706</v>
      </c>
      <c r="S151" s="42">
        <f t="shared" si="14"/>
      </c>
    </row>
    <row r="152" spans="1:19" ht="20.25" customHeight="1">
      <c r="A152" s="48"/>
      <c r="B152" s="39" t="s">
        <v>707</v>
      </c>
      <c r="C152" s="40" t="s">
        <v>708</v>
      </c>
      <c r="D152" s="41" t="s">
        <v>1078</v>
      </c>
      <c r="E152" s="42">
        <v>1</v>
      </c>
      <c r="F152" s="43" t="s">
        <v>709</v>
      </c>
      <c r="G152" s="44" t="s">
        <v>981</v>
      </c>
      <c r="H152" s="44" t="str">
        <f t="shared" si="12"/>
        <v>白鳥福祉会</v>
      </c>
      <c r="I152" s="39" t="s">
        <v>707</v>
      </c>
      <c r="J152" s="41" t="s">
        <v>1081</v>
      </c>
      <c r="K152" s="43" t="s">
        <v>982</v>
      </c>
      <c r="L152" s="45">
        <f t="shared" si="13"/>
      </c>
      <c r="M152" s="46">
        <v>38077</v>
      </c>
      <c r="N152" s="45">
        <v>60</v>
      </c>
      <c r="O152" s="45" t="s">
        <v>1094</v>
      </c>
      <c r="P152" s="43" t="s">
        <v>710</v>
      </c>
      <c r="Q152" s="45" t="s">
        <v>711</v>
      </c>
      <c r="R152" s="45" t="s">
        <v>711</v>
      </c>
      <c r="S152" s="42" t="str">
        <f t="shared" si="14"/>
        <v>兼</v>
      </c>
    </row>
    <row r="153" spans="1:19" ht="20.25" customHeight="1">
      <c r="A153" s="48"/>
      <c r="B153" s="39" t="s">
        <v>712</v>
      </c>
      <c r="C153" s="40" t="s">
        <v>983</v>
      </c>
      <c r="D153" s="41" t="s">
        <v>1078</v>
      </c>
      <c r="E153" s="42">
        <v>1</v>
      </c>
      <c r="F153" s="43" t="s">
        <v>713</v>
      </c>
      <c r="G153" s="44" t="s">
        <v>984</v>
      </c>
      <c r="H153" s="44" t="str">
        <f t="shared" si="12"/>
        <v>比謝川福祉会</v>
      </c>
      <c r="I153" s="39" t="s">
        <v>714</v>
      </c>
      <c r="J153" s="41" t="s">
        <v>1081</v>
      </c>
      <c r="K153" s="43" t="s">
        <v>985</v>
      </c>
      <c r="L153" s="45" t="str">
        <f t="shared" si="13"/>
        <v>兼</v>
      </c>
      <c r="M153" s="46">
        <v>28580</v>
      </c>
      <c r="N153" s="45">
        <v>90</v>
      </c>
      <c r="O153" s="45" t="s">
        <v>715</v>
      </c>
      <c r="P153" s="43" t="s">
        <v>716</v>
      </c>
      <c r="Q153" s="47" t="s">
        <v>717</v>
      </c>
      <c r="R153" s="45" t="s">
        <v>717</v>
      </c>
      <c r="S153" s="42" t="str">
        <f t="shared" si="14"/>
        <v>兼</v>
      </c>
    </row>
    <row r="154" spans="1:19" ht="20.25" customHeight="1">
      <c r="A154" s="48"/>
      <c r="B154" s="39" t="s">
        <v>718</v>
      </c>
      <c r="C154" s="40" t="s">
        <v>719</v>
      </c>
      <c r="D154" s="41" t="s">
        <v>1078</v>
      </c>
      <c r="E154" s="42"/>
      <c r="F154" s="43" t="s">
        <v>720</v>
      </c>
      <c r="G154" s="44" t="s">
        <v>986</v>
      </c>
      <c r="H154" s="44" t="str">
        <f t="shared" si="12"/>
        <v>美原福祉会</v>
      </c>
      <c r="I154" s="39" t="s">
        <v>718</v>
      </c>
      <c r="J154" s="41" t="s">
        <v>1081</v>
      </c>
      <c r="K154" s="43" t="s">
        <v>987</v>
      </c>
      <c r="L154" s="45">
        <f t="shared" si="13"/>
      </c>
      <c r="M154" s="46">
        <v>28580</v>
      </c>
      <c r="N154" s="45">
        <v>60</v>
      </c>
      <c r="O154" s="45" t="s">
        <v>721</v>
      </c>
      <c r="P154" s="43" t="s">
        <v>722</v>
      </c>
      <c r="Q154" s="47" t="s">
        <v>723</v>
      </c>
      <c r="R154" s="45" t="s">
        <v>724</v>
      </c>
      <c r="S154" s="42">
        <f t="shared" si="14"/>
      </c>
    </row>
    <row r="155" spans="1:19" ht="20.25" customHeight="1">
      <c r="A155" s="48"/>
      <c r="B155" s="39" t="s">
        <v>725</v>
      </c>
      <c r="C155" s="40" t="s">
        <v>726</v>
      </c>
      <c r="D155" s="41" t="s">
        <v>1078</v>
      </c>
      <c r="E155" s="42">
        <v>1</v>
      </c>
      <c r="F155" s="43" t="s">
        <v>727</v>
      </c>
      <c r="G155" s="44" t="s">
        <v>988</v>
      </c>
      <c r="H155" s="44" t="str">
        <f t="shared" si="12"/>
        <v>富士福祉会</v>
      </c>
      <c r="I155" s="39" t="s">
        <v>728</v>
      </c>
      <c r="J155" s="41" t="s">
        <v>1081</v>
      </c>
      <c r="K155" s="43" t="s">
        <v>989</v>
      </c>
      <c r="L155" s="45">
        <f t="shared" si="13"/>
      </c>
      <c r="M155" s="46">
        <v>30407</v>
      </c>
      <c r="N155" s="45">
        <v>90</v>
      </c>
      <c r="O155" s="45" t="s">
        <v>729</v>
      </c>
      <c r="P155" s="43" t="s">
        <v>730</v>
      </c>
      <c r="Q155" s="47" t="s">
        <v>731</v>
      </c>
      <c r="R155" s="45" t="s">
        <v>732</v>
      </c>
      <c r="S155" s="42">
        <f t="shared" si="14"/>
      </c>
    </row>
    <row r="156" spans="1:19" ht="20.25" customHeight="1">
      <c r="A156" s="48"/>
      <c r="B156" s="39" t="s">
        <v>733</v>
      </c>
      <c r="C156" s="40" t="s">
        <v>990</v>
      </c>
      <c r="D156" s="41" t="s">
        <v>1078</v>
      </c>
      <c r="E156" s="42">
        <v>1</v>
      </c>
      <c r="F156" s="43" t="s">
        <v>734</v>
      </c>
      <c r="G156" s="44" t="s">
        <v>991</v>
      </c>
      <c r="H156" s="44" t="str">
        <f t="shared" si="12"/>
        <v>文光福祉会</v>
      </c>
      <c r="I156" s="39" t="s">
        <v>735</v>
      </c>
      <c r="J156" s="41" t="s">
        <v>1081</v>
      </c>
      <c r="K156" s="43" t="s">
        <v>992</v>
      </c>
      <c r="L156" s="45">
        <f t="shared" si="13"/>
      </c>
      <c r="M156" s="46">
        <v>27851</v>
      </c>
      <c r="N156" s="45">
        <v>90</v>
      </c>
      <c r="O156" s="45" t="s">
        <v>736</v>
      </c>
      <c r="P156" s="43" t="s">
        <v>737</v>
      </c>
      <c r="Q156" s="47" t="s">
        <v>738</v>
      </c>
      <c r="R156" s="45" t="s">
        <v>739</v>
      </c>
      <c r="S156" s="42">
        <f t="shared" si="14"/>
      </c>
    </row>
    <row r="157" spans="1:19" ht="20.25" customHeight="1">
      <c r="A157" s="48"/>
      <c r="B157" s="39" t="s">
        <v>740</v>
      </c>
      <c r="C157" s="40" t="s">
        <v>993</v>
      </c>
      <c r="D157" s="41" t="s">
        <v>1078</v>
      </c>
      <c r="E157" s="42">
        <v>1</v>
      </c>
      <c r="F157" s="43" t="s">
        <v>741</v>
      </c>
      <c r="G157" s="44" t="s">
        <v>994</v>
      </c>
      <c r="H157" s="44" t="str">
        <f t="shared" si="12"/>
        <v>平松福祉会</v>
      </c>
      <c r="I157" s="39" t="s">
        <v>742</v>
      </c>
      <c r="J157" s="41" t="s">
        <v>1081</v>
      </c>
      <c r="K157" s="43" t="s">
        <v>995</v>
      </c>
      <c r="L157" s="45" t="str">
        <f t="shared" si="13"/>
        <v>兼</v>
      </c>
      <c r="M157" s="46">
        <v>29311</v>
      </c>
      <c r="N157" s="45">
        <v>75</v>
      </c>
      <c r="O157" s="45" t="s">
        <v>743</v>
      </c>
      <c r="P157" s="43" t="s">
        <v>744</v>
      </c>
      <c r="Q157" s="47" t="s">
        <v>745</v>
      </c>
      <c r="R157" s="45" t="s">
        <v>745</v>
      </c>
      <c r="S157" s="42" t="str">
        <f t="shared" si="14"/>
        <v>兼</v>
      </c>
    </row>
    <row r="158" spans="1:19" ht="20.25" customHeight="1">
      <c r="A158" s="48"/>
      <c r="B158" s="39" t="s">
        <v>746</v>
      </c>
      <c r="C158" s="40" t="s">
        <v>996</v>
      </c>
      <c r="D158" s="41" t="s">
        <v>1078</v>
      </c>
      <c r="E158" s="42">
        <v>1</v>
      </c>
      <c r="F158" s="43" t="s">
        <v>747</v>
      </c>
      <c r="G158" s="44" t="s">
        <v>997</v>
      </c>
      <c r="H158" s="44" t="str">
        <f t="shared" si="12"/>
        <v>平和福祉会</v>
      </c>
      <c r="I158" s="39" t="s">
        <v>652</v>
      </c>
      <c r="J158" s="41" t="s">
        <v>1081</v>
      </c>
      <c r="K158" s="43" t="s">
        <v>998</v>
      </c>
      <c r="L158" s="45">
        <f t="shared" si="13"/>
      </c>
      <c r="M158" s="46">
        <v>36214</v>
      </c>
      <c r="N158" s="45">
        <v>80</v>
      </c>
      <c r="O158" s="45" t="s">
        <v>1706</v>
      </c>
      <c r="P158" s="43" t="s">
        <v>748</v>
      </c>
      <c r="Q158" s="47" t="s">
        <v>749</v>
      </c>
      <c r="R158" s="45" t="s">
        <v>750</v>
      </c>
      <c r="S158" s="42">
        <f t="shared" si="14"/>
      </c>
    </row>
    <row r="159" spans="1:19" ht="20.25" customHeight="1">
      <c r="A159" s="48"/>
      <c r="B159" s="39" t="s">
        <v>751</v>
      </c>
      <c r="C159" s="40" t="s">
        <v>752</v>
      </c>
      <c r="D159" s="41" t="s">
        <v>1078</v>
      </c>
      <c r="E159" s="42">
        <v>1</v>
      </c>
      <c r="F159" s="43" t="s">
        <v>753</v>
      </c>
      <c r="G159" s="44" t="s">
        <v>999</v>
      </c>
      <c r="H159" s="44" t="str">
        <f t="shared" si="12"/>
        <v>歩夢福祉会</v>
      </c>
      <c r="I159" s="39" t="s">
        <v>754</v>
      </c>
      <c r="J159" s="41" t="s">
        <v>1081</v>
      </c>
      <c r="K159" s="43" t="s">
        <v>1000</v>
      </c>
      <c r="L159" s="45">
        <f t="shared" si="13"/>
      </c>
      <c r="M159" s="46">
        <v>38077</v>
      </c>
      <c r="N159" s="45">
        <v>60</v>
      </c>
      <c r="O159" s="45" t="s">
        <v>755</v>
      </c>
      <c r="P159" s="43" t="s">
        <v>756</v>
      </c>
      <c r="Q159" s="45" t="s">
        <v>757</v>
      </c>
      <c r="R159" s="45" t="s">
        <v>757</v>
      </c>
      <c r="S159" s="42" t="str">
        <f t="shared" si="14"/>
        <v>兼</v>
      </c>
    </row>
    <row r="160" spans="1:19" ht="20.25" customHeight="1">
      <c r="A160" s="48"/>
      <c r="B160" s="39" t="s">
        <v>758</v>
      </c>
      <c r="C160" s="40" t="s">
        <v>759</v>
      </c>
      <c r="D160" s="41" t="s">
        <v>1078</v>
      </c>
      <c r="E160" s="42"/>
      <c r="F160" s="43" t="s">
        <v>760</v>
      </c>
      <c r="G160" s="44" t="s">
        <v>1001</v>
      </c>
      <c r="H160" s="44" t="str">
        <f t="shared" si="12"/>
        <v>報徳福祉会</v>
      </c>
      <c r="I160" s="49" t="s">
        <v>761</v>
      </c>
      <c r="J160" s="41" t="s">
        <v>1081</v>
      </c>
      <c r="K160" s="43" t="s">
        <v>1002</v>
      </c>
      <c r="L160" s="45">
        <f t="shared" si="13"/>
      </c>
      <c r="M160" s="46">
        <v>38077</v>
      </c>
      <c r="N160" s="45">
        <v>90</v>
      </c>
      <c r="O160" s="45" t="s">
        <v>762</v>
      </c>
      <c r="P160" s="43" t="s">
        <v>763</v>
      </c>
      <c r="Q160" s="45"/>
      <c r="R160" s="45"/>
      <c r="S160" s="42" t="str">
        <f t="shared" si="14"/>
        <v>兼</v>
      </c>
    </row>
    <row r="161" spans="1:19" ht="20.25" customHeight="1">
      <c r="A161" s="38" t="s">
        <v>764</v>
      </c>
      <c r="B161" s="39" t="s">
        <v>765</v>
      </c>
      <c r="C161" s="40" t="s">
        <v>1003</v>
      </c>
      <c r="D161" s="41" t="s">
        <v>1078</v>
      </c>
      <c r="E161" s="42">
        <v>2</v>
      </c>
      <c r="F161" s="43" t="s">
        <v>766</v>
      </c>
      <c r="G161" s="44" t="s">
        <v>1004</v>
      </c>
      <c r="H161" s="44" t="str">
        <f t="shared" si="12"/>
        <v>豊春福祉会</v>
      </c>
      <c r="I161" s="39" t="s">
        <v>767</v>
      </c>
      <c r="J161" s="41" t="s">
        <v>1081</v>
      </c>
      <c r="K161" s="43" t="s">
        <v>1005</v>
      </c>
      <c r="L161" s="45">
        <f t="shared" si="13"/>
      </c>
      <c r="M161" s="46">
        <v>29676</v>
      </c>
      <c r="N161" s="45">
        <v>70</v>
      </c>
      <c r="O161" s="45" t="s">
        <v>768</v>
      </c>
      <c r="P161" s="43" t="s">
        <v>769</v>
      </c>
      <c r="Q161" s="47" t="s">
        <v>770</v>
      </c>
      <c r="R161" s="45" t="s">
        <v>771</v>
      </c>
      <c r="S161" s="42">
        <f t="shared" si="14"/>
      </c>
    </row>
    <row r="162" spans="1:19" ht="20.25" customHeight="1">
      <c r="A162" s="48"/>
      <c r="B162" s="39" t="s">
        <v>772</v>
      </c>
      <c r="C162" s="40" t="s">
        <v>1006</v>
      </c>
      <c r="D162" s="41" t="s">
        <v>1078</v>
      </c>
      <c r="E162" s="42">
        <v>1</v>
      </c>
      <c r="F162" s="43" t="s">
        <v>773</v>
      </c>
      <c r="G162" s="44" t="s">
        <v>1007</v>
      </c>
      <c r="H162" s="44" t="str">
        <f t="shared" si="12"/>
        <v>豊穣福祉会</v>
      </c>
      <c r="I162" s="39" t="s">
        <v>774</v>
      </c>
      <c r="J162" s="41" t="s">
        <v>1081</v>
      </c>
      <c r="K162" s="43" t="s">
        <v>1008</v>
      </c>
      <c r="L162" s="45" t="str">
        <f t="shared" si="13"/>
        <v>兼</v>
      </c>
      <c r="M162" s="46">
        <v>30768</v>
      </c>
      <c r="N162" s="45">
        <v>60</v>
      </c>
      <c r="O162" s="45" t="s">
        <v>775</v>
      </c>
      <c r="P162" s="43" t="s">
        <v>776</v>
      </c>
      <c r="Q162" s="47" t="s">
        <v>777</v>
      </c>
      <c r="R162" s="45" t="s">
        <v>778</v>
      </c>
      <c r="S162" s="42">
        <f t="shared" si="14"/>
      </c>
    </row>
    <row r="163" spans="1:19" ht="20.25" customHeight="1">
      <c r="A163" s="50"/>
      <c r="B163" s="39" t="s">
        <v>779</v>
      </c>
      <c r="C163" s="40" t="s">
        <v>247</v>
      </c>
      <c r="D163" s="41" t="s">
        <v>1078</v>
      </c>
      <c r="E163" s="42"/>
      <c r="F163" s="43" t="s">
        <v>780</v>
      </c>
      <c r="G163" s="44" t="s">
        <v>1009</v>
      </c>
      <c r="H163" s="44" t="str">
        <f aca="true" t="shared" si="15" ref="H163:H186">I163&amp;J163</f>
        <v>鳳福祉会</v>
      </c>
      <c r="I163" s="39" t="s">
        <v>781</v>
      </c>
      <c r="J163" s="41" t="s">
        <v>1081</v>
      </c>
      <c r="K163" s="43" t="s">
        <v>1010</v>
      </c>
      <c r="L163" s="45" t="str">
        <f aca="true" t="shared" si="16" ref="L163:L186">IF(F163=K163,"兼","")</f>
        <v>兼</v>
      </c>
      <c r="M163" s="46">
        <v>26420</v>
      </c>
      <c r="N163" s="45">
        <v>45</v>
      </c>
      <c r="O163" s="45" t="s">
        <v>782</v>
      </c>
      <c r="P163" s="43" t="s">
        <v>783</v>
      </c>
      <c r="Q163" s="47" t="s">
        <v>784</v>
      </c>
      <c r="R163" s="45" t="s">
        <v>785</v>
      </c>
      <c r="S163" s="42">
        <f aca="true" t="shared" si="17" ref="S163:S186">IF(Q163=R163,"兼","")</f>
      </c>
    </row>
    <row r="164" spans="1:19" ht="20.25" customHeight="1">
      <c r="A164" s="38" t="s">
        <v>786</v>
      </c>
      <c r="B164" s="39" t="s">
        <v>787</v>
      </c>
      <c r="C164" s="40" t="s">
        <v>788</v>
      </c>
      <c r="D164" s="41" t="s">
        <v>1078</v>
      </c>
      <c r="E164" s="42">
        <v>1</v>
      </c>
      <c r="F164" s="43" t="s">
        <v>789</v>
      </c>
      <c r="G164" s="44" t="s">
        <v>1011</v>
      </c>
      <c r="H164" s="44" t="str">
        <f t="shared" si="15"/>
        <v>鳳友福祉会</v>
      </c>
      <c r="I164" s="39" t="s">
        <v>790</v>
      </c>
      <c r="J164" s="41" t="s">
        <v>1081</v>
      </c>
      <c r="K164" s="43" t="s">
        <v>1012</v>
      </c>
      <c r="L164" s="45" t="str">
        <f t="shared" si="16"/>
        <v>兼</v>
      </c>
      <c r="M164" s="46">
        <v>28095</v>
      </c>
      <c r="N164" s="45">
        <v>90</v>
      </c>
      <c r="O164" s="45" t="s">
        <v>791</v>
      </c>
      <c r="P164" s="43" t="s">
        <v>792</v>
      </c>
      <c r="Q164" s="47" t="s">
        <v>793</v>
      </c>
      <c r="R164" s="45" t="s">
        <v>794</v>
      </c>
      <c r="S164" s="42">
        <f t="shared" si="17"/>
      </c>
    </row>
    <row r="165" spans="1:19" ht="20.25" customHeight="1">
      <c r="A165" s="50"/>
      <c r="B165" s="39" t="s">
        <v>795</v>
      </c>
      <c r="C165" s="40" t="s">
        <v>1013</v>
      </c>
      <c r="D165" s="41" t="s">
        <v>1078</v>
      </c>
      <c r="E165" s="42">
        <v>1</v>
      </c>
      <c r="F165" s="43" t="s">
        <v>796</v>
      </c>
      <c r="G165" s="44" t="s">
        <v>1014</v>
      </c>
      <c r="H165" s="44" t="str">
        <f t="shared" si="15"/>
        <v>北福祉会</v>
      </c>
      <c r="I165" s="39" t="s">
        <v>797</v>
      </c>
      <c r="J165" s="41" t="s">
        <v>1081</v>
      </c>
      <c r="K165" s="43" t="s">
        <v>1015</v>
      </c>
      <c r="L165" s="45" t="str">
        <f t="shared" si="16"/>
        <v>兼</v>
      </c>
      <c r="M165" s="46">
        <v>29311</v>
      </c>
      <c r="N165" s="45">
        <v>60</v>
      </c>
      <c r="O165" s="45" t="s">
        <v>147</v>
      </c>
      <c r="P165" s="43" t="s">
        <v>798</v>
      </c>
      <c r="Q165" s="47" t="s">
        <v>799</v>
      </c>
      <c r="R165" s="45" t="s">
        <v>799</v>
      </c>
      <c r="S165" s="42" t="str">
        <f t="shared" si="17"/>
        <v>兼</v>
      </c>
    </row>
    <row r="166" spans="1:19" ht="20.25" customHeight="1">
      <c r="A166" s="51" t="s">
        <v>800</v>
      </c>
      <c r="B166" s="39" t="s">
        <v>801</v>
      </c>
      <c r="C166" s="40" t="s">
        <v>1016</v>
      </c>
      <c r="D166" s="41" t="s">
        <v>1078</v>
      </c>
      <c r="E166" s="42">
        <v>1</v>
      </c>
      <c r="F166" s="43" t="s">
        <v>802</v>
      </c>
      <c r="G166" s="44" t="s">
        <v>1017</v>
      </c>
      <c r="H166" s="44" t="str">
        <f t="shared" si="15"/>
        <v>牧浦福祉会</v>
      </c>
      <c r="I166" s="39" t="s">
        <v>803</v>
      </c>
      <c r="J166" s="41" t="s">
        <v>1081</v>
      </c>
      <c r="K166" s="43" t="s">
        <v>1018</v>
      </c>
      <c r="L166" s="45">
        <f t="shared" si="16"/>
      </c>
      <c r="M166" s="46">
        <v>28580</v>
      </c>
      <c r="N166" s="45">
        <v>90</v>
      </c>
      <c r="O166" s="45" t="s">
        <v>31</v>
      </c>
      <c r="P166" s="43" t="s">
        <v>804</v>
      </c>
      <c r="Q166" s="47" t="s">
        <v>805</v>
      </c>
      <c r="R166" s="45" t="s">
        <v>806</v>
      </c>
      <c r="S166" s="42">
        <f t="shared" si="17"/>
      </c>
    </row>
    <row r="167" spans="1:19" ht="20.25" customHeight="1">
      <c r="A167" s="38" t="s">
        <v>807</v>
      </c>
      <c r="B167" s="39" t="s">
        <v>808</v>
      </c>
      <c r="C167" s="40" t="s">
        <v>1019</v>
      </c>
      <c r="D167" s="41" t="s">
        <v>1078</v>
      </c>
      <c r="E167" s="42">
        <v>1</v>
      </c>
      <c r="F167" s="43" t="s">
        <v>809</v>
      </c>
      <c r="G167" s="44" t="s">
        <v>1020</v>
      </c>
      <c r="H167" s="44" t="str">
        <f t="shared" si="15"/>
        <v>睦福祉会</v>
      </c>
      <c r="I167" s="39" t="s">
        <v>810</v>
      </c>
      <c r="J167" s="41" t="s">
        <v>1081</v>
      </c>
      <c r="K167" s="43" t="s">
        <v>1021</v>
      </c>
      <c r="L167" s="45" t="str">
        <f t="shared" si="16"/>
        <v>兼</v>
      </c>
      <c r="M167" s="46">
        <v>29676</v>
      </c>
      <c r="N167" s="45">
        <v>60</v>
      </c>
      <c r="O167" s="45" t="s">
        <v>811</v>
      </c>
      <c r="P167" s="43" t="s">
        <v>812</v>
      </c>
      <c r="Q167" s="47" t="s">
        <v>813</v>
      </c>
      <c r="R167" s="45" t="s">
        <v>814</v>
      </c>
      <c r="S167" s="42">
        <f t="shared" si="17"/>
      </c>
    </row>
    <row r="168" spans="1:19" ht="20.25" customHeight="1">
      <c r="A168" s="50"/>
      <c r="B168" s="39" t="s">
        <v>815</v>
      </c>
      <c r="C168" s="40" t="s">
        <v>816</v>
      </c>
      <c r="D168" s="41" t="s">
        <v>1078</v>
      </c>
      <c r="E168" s="42"/>
      <c r="F168" s="43" t="s">
        <v>817</v>
      </c>
      <c r="G168" s="44" t="s">
        <v>1022</v>
      </c>
      <c r="H168" s="44" t="str">
        <f t="shared" si="15"/>
        <v>夢の家福祉会</v>
      </c>
      <c r="I168" s="39" t="s">
        <v>818</v>
      </c>
      <c r="J168" s="41" t="s">
        <v>1081</v>
      </c>
      <c r="K168" s="43" t="s">
        <v>1023</v>
      </c>
      <c r="L168" s="45">
        <f t="shared" si="16"/>
      </c>
      <c r="M168" s="46">
        <v>29402</v>
      </c>
      <c r="N168" s="45">
        <v>60</v>
      </c>
      <c r="O168" s="45" t="s">
        <v>1813</v>
      </c>
      <c r="P168" s="43" t="s">
        <v>819</v>
      </c>
      <c r="Q168" s="45" t="s">
        <v>1024</v>
      </c>
      <c r="R168" s="45" t="s">
        <v>1025</v>
      </c>
      <c r="S168" s="42">
        <f t="shared" si="17"/>
      </c>
    </row>
    <row r="169" spans="1:19" ht="20.25" customHeight="1">
      <c r="A169" s="38" t="s">
        <v>820</v>
      </c>
      <c r="B169" s="39" t="s">
        <v>821</v>
      </c>
      <c r="C169" s="40" t="s">
        <v>1026</v>
      </c>
      <c r="D169" s="41" t="s">
        <v>1078</v>
      </c>
      <c r="E169" s="42">
        <v>1</v>
      </c>
      <c r="F169" s="43" t="s">
        <v>822</v>
      </c>
      <c r="G169" s="44" t="s">
        <v>1027</v>
      </c>
      <c r="H169" s="44" t="str">
        <f t="shared" si="15"/>
        <v>明秀福祉会</v>
      </c>
      <c r="I169" s="39" t="s">
        <v>823</v>
      </c>
      <c r="J169" s="41" t="s">
        <v>1081</v>
      </c>
      <c r="K169" s="43" t="s">
        <v>1028</v>
      </c>
      <c r="L169" s="45">
        <f t="shared" si="16"/>
      </c>
      <c r="M169" s="46">
        <v>30041</v>
      </c>
      <c r="N169" s="45">
        <v>90</v>
      </c>
      <c r="O169" s="45" t="s">
        <v>1567</v>
      </c>
      <c r="P169" s="43" t="s">
        <v>824</v>
      </c>
      <c r="Q169" s="47" t="s">
        <v>825</v>
      </c>
      <c r="R169" s="45" t="s">
        <v>826</v>
      </c>
      <c r="S169" s="42">
        <f t="shared" si="17"/>
      </c>
    </row>
    <row r="170" spans="1:19" ht="20.25" customHeight="1">
      <c r="A170" s="48"/>
      <c r="B170" s="39" t="s">
        <v>827</v>
      </c>
      <c r="C170" s="40" t="s">
        <v>828</v>
      </c>
      <c r="D170" s="41" t="s">
        <v>1078</v>
      </c>
      <c r="E170" s="42"/>
      <c r="F170" s="43" t="s">
        <v>829</v>
      </c>
      <c r="G170" s="44" t="s">
        <v>1029</v>
      </c>
      <c r="H170" s="44" t="str">
        <f t="shared" si="15"/>
        <v>野菊福祉会</v>
      </c>
      <c r="I170" s="49" t="s">
        <v>827</v>
      </c>
      <c r="J170" s="41" t="s">
        <v>1081</v>
      </c>
      <c r="K170" s="43" t="s">
        <v>1030</v>
      </c>
      <c r="L170" s="45">
        <f t="shared" si="16"/>
      </c>
      <c r="M170" s="46">
        <v>27550</v>
      </c>
      <c r="N170" s="45">
        <v>60</v>
      </c>
      <c r="O170" s="45" t="s">
        <v>830</v>
      </c>
      <c r="P170" s="43" t="s">
        <v>831</v>
      </c>
      <c r="Q170" s="47" t="s">
        <v>832</v>
      </c>
      <c r="R170" s="45" t="s">
        <v>833</v>
      </c>
      <c r="S170" s="42">
        <f t="shared" si="17"/>
      </c>
    </row>
    <row r="171" spans="1:19" ht="20.25" customHeight="1">
      <c r="A171" s="48"/>
      <c r="B171" s="39" t="s">
        <v>834</v>
      </c>
      <c r="C171" s="40" t="s">
        <v>1031</v>
      </c>
      <c r="D171" s="41" t="s">
        <v>1078</v>
      </c>
      <c r="E171" s="42">
        <v>1</v>
      </c>
      <c r="F171" s="43" t="s">
        <v>835</v>
      </c>
      <c r="G171" s="44" t="s">
        <v>1029</v>
      </c>
      <c r="H171" s="44" t="str">
        <f t="shared" si="15"/>
        <v>野菊福祉会</v>
      </c>
      <c r="I171" s="49" t="s">
        <v>827</v>
      </c>
      <c r="J171" s="41" t="s">
        <v>1081</v>
      </c>
      <c r="K171" s="43" t="s">
        <v>1030</v>
      </c>
      <c r="L171" s="45">
        <f t="shared" si="16"/>
      </c>
      <c r="M171" s="46">
        <v>23609</v>
      </c>
      <c r="N171" s="45">
        <v>80</v>
      </c>
      <c r="O171" s="45" t="s">
        <v>836</v>
      </c>
      <c r="P171" s="43" t="s">
        <v>837</v>
      </c>
      <c r="Q171" s="47" t="s">
        <v>838</v>
      </c>
      <c r="R171" s="45" t="s">
        <v>839</v>
      </c>
      <c r="S171" s="42">
        <f t="shared" si="17"/>
      </c>
    </row>
    <row r="172" spans="1:19" ht="20.25" customHeight="1">
      <c r="A172" s="48"/>
      <c r="B172" s="39" t="s">
        <v>840</v>
      </c>
      <c r="C172" s="40" t="s">
        <v>1032</v>
      </c>
      <c r="D172" s="41" t="s">
        <v>1078</v>
      </c>
      <c r="E172" s="42">
        <v>2</v>
      </c>
      <c r="F172" s="43" t="s">
        <v>841</v>
      </c>
      <c r="G172" s="44" t="s">
        <v>1033</v>
      </c>
      <c r="H172" s="44" t="str">
        <f t="shared" si="15"/>
        <v>野里福祉会</v>
      </c>
      <c r="I172" s="39" t="s">
        <v>842</v>
      </c>
      <c r="J172" s="41" t="s">
        <v>1081</v>
      </c>
      <c r="K172" s="43" t="s">
        <v>1034</v>
      </c>
      <c r="L172" s="45">
        <f t="shared" si="16"/>
      </c>
      <c r="M172" s="46">
        <v>29311</v>
      </c>
      <c r="N172" s="45">
        <v>120</v>
      </c>
      <c r="O172" s="45" t="s">
        <v>1691</v>
      </c>
      <c r="P172" s="43" t="s">
        <v>843</v>
      </c>
      <c r="Q172" s="45" t="s">
        <v>844</v>
      </c>
      <c r="R172" s="45" t="s">
        <v>845</v>
      </c>
      <c r="S172" s="42">
        <f t="shared" si="17"/>
      </c>
    </row>
    <row r="173" spans="1:19" ht="20.25" customHeight="1">
      <c r="A173" s="48"/>
      <c r="B173" s="39" t="s">
        <v>846</v>
      </c>
      <c r="C173" s="40" t="s">
        <v>847</v>
      </c>
      <c r="D173" s="41" t="s">
        <v>1078</v>
      </c>
      <c r="E173" s="42">
        <v>2</v>
      </c>
      <c r="F173" s="43" t="s">
        <v>848</v>
      </c>
      <c r="G173" s="44" t="s">
        <v>1035</v>
      </c>
      <c r="H173" s="44" t="str">
        <f t="shared" si="15"/>
        <v>勇翔福祉会</v>
      </c>
      <c r="I173" s="39" t="s">
        <v>849</v>
      </c>
      <c r="J173" s="41" t="s">
        <v>1081</v>
      </c>
      <c r="K173" s="43" t="s">
        <v>1036</v>
      </c>
      <c r="L173" s="45">
        <f t="shared" si="16"/>
      </c>
      <c r="M173" s="46">
        <v>38077</v>
      </c>
      <c r="N173" s="45">
        <v>60</v>
      </c>
      <c r="O173" s="45" t="s">
        <v>663</v>
      </c>
      <c r="P173" s="43" t="s">
        <v>850</v>
      </c>
      <c r="Q173" s="45" t="s">
        <v>851</v>
      </c>
      <c r="R173" s="45" t="s">
        <v>851</v>
      </c>
      <c r="S173" s="42" t="str">
        <f t="shared" si="17"/>
        <v>兼</v>
      </c>
    </row>
    <row r="174" spans="1:19" ht="20.25" customHeight="1">
      <c r="A174" s="50"/>
      <c r="B174" s="39" t="s">
        <v>852</v>
      </c>
      <c r="C174" s="40" t="s">
        <v>853</v>
      </c>
      <c r="D174" s="41" t="s">
        <v>1078</v>
      </c>
      <c r="E174" s="42"/>
      <c r="F174" s="43" t="s">
        <v>854</v>
      </c>
      <c r="G174" s="44" t="s">
        <v>1037</v>
      </c>
      <c r="H174" s="44" t="str">
        <f t="shared" si="15"/>
        <v>友愛福祉会</v>
      </c>
      <c r="I174" s="39" t="s">
        <v>852</v>
      </c>
      <c r="J174" s="41" t="s">
        <v>1081</v>
      </c>
      <c r="K174" s="43" t="s">
        <v>1038</v>
      </c>
      <c r="L174" s="45" t="str">
        <f t="shared" si="16"/>
        <v>兼</v>
      </c>
      <c r="M174" s="46">
        <v>27471</v>
      </c>
      <c r="N174" s="45">
        <v>60</v>
      </c>
      <c r="O174" s="45" t="s">
        <v>1674</v>
      </c>
      <c r="P174" s="43" t="s">
        <v>855</v>
      </c>
      <c r="Q174" s="47" t="s">
        <v>856</v>
      </c>
      <c r="R174" s="45" t="s">
        <v>856</v>
      </c>
      <c r="S174" s="42" t="str">
        <f t="shared" si="17"/>
        <v>兼</v>
      </c>
    </row>
    <row r="175" spans="1:19" ht="20.25" customHeight="1">
      <c r="A175" s="38" t="s">
        <v>857</v>
      </c>
      <c r="B175" s="39" t="s">
        <v>858</v>
      </c>
      <c r="C175" s="40" t="s">
        <v>859</v>
      </c>
      <c r="D175" s="41" t="s">
        <v>1078</v>
      </c>
      <c r="E175" s="42">
        <v>1</v>
      </c>
      <c r="F175" s="43" t="s">
        <v>860</v>
      </c>
      <c r="G175" s="44" t="s">
        <v>1039</v>
      </c>
      <c r="H175" s="44" t="str">
        <f t="shared" si="15"/>
        <v>友垣福祉会</v>
      </c>
      <c r="I175" s="39" t="s">
        <v>861</v>
      </c>
      <c r="J175" s="41" t="s">
        <v>1081</v>
      </c>
      <c r="K175" s="43" t="s">
        <v>1040</v>
      </c>
      <c r="L175" s="45">
        <f t="shared" si="16"/>
      </c>
      <c r="M175" s="46">
        <v>29676</v>
      </c>
      <c r="N175" s="45">
        <v>60</v>
      </c>
      <c r="O175" s="45" t="s">
        <v>1228</v>
      </c>
      <c r="P175" s="43" t="s">
        <v>862</v>
      </c>
      <c r="Q175" s="47" t="s">
        <v>863</v>
      </c>
      <c r="R175" s="45" t="s">
        <v>864</v>
      </c>
      <c r="S175" s="42">
        <f t="shared" si="17"/>
      </c>
    </row>
    <row r="176" spans="1:19" ht="20.25" customHeight="1">
      <c r="A176" s="50"/>
      <c r="B176" s="39" t="s">
        <v>865</v>
      </c>
      <c r="C176" s="40" t="s">
        <v>866</v>
      </c>
      <c r="D176" s="41" t="s">
        <v>1078</v>
      </c>
      <c r="E176" s="42">
        <v>1</v>
      </c>
      <c r="F176" s="43" t="s">
        <v>867</v>
      </c>
      <c r="G176" s="44" t="s">
        <v>1041</v>
      </c>
      <c r="H176" s="44" t="str">
        <f t="shared" si="15"/>
        <v>友和福祉会</v>
      </c>
      <c r="I176" s="39" t="s">
        <v>868</v>
      </c>
      <c r="J176" s="41" t="s">
        <v>1081</v>
      </c>
      <c r="K176" s="43" t="s">
        <v>1042</v>
      </c>
      <c r="L176" s="45">
        <f t="shared" si="16"/>
      </c>
      <c r="M176" s="46">
        <v>37344</v>
      </c>
      <c r="N176" s="45">
        <v>90</v>
      </c>
      <c r="O176" s="45" t="s">
        <v>869</v>
      </c>
      <c r="P176" s="43" t="s">
        <v>870</v>
      </c>
      <c r="Q176" s="45" t="s">
        <v>871</v>
      </c>
      <c r="R176" s="45" t="s">
        <v>872</v>
      </c>
      <c r="S176" s="42">
        <f t="shared" si="17"/>
      </c>
    </row>
    <row r="177" spans="1:19" ht="20.25" customHeight="1">
      <c r="A177" s="51" t="s">
        <v>873</v>
      </c>
      <c r="B177" s="39" t="s">
        <v>874</v>
      </c>
      <c r="C177" s="40" t="s">
        <v>875</v>
      </c>
      <c r="D177" s="41" t="s">
        <v>1158</v>
      </c>
      <c r="E177" s="42">
        <v>1</v>
      </c>
      <c r="F177" s="43" t="s">
        <v>876</v>
      </c>
      <c r="G177" s="44" t="s">
        <v>1043</v>
      </c>
      <c r="H177" s="44" t="str">
        <f t="shared" si="15"/>
        <v>郵住協福祉会</v>
      </c>
      <c r="I177" s="49" t="s">
        <v>877</v>
      </c>
      <c r="J177" s="41" t="s">
        <v>1081</v>
      </c>
      <c r="K177" s="43" t="s">
        <v>1044</v>
      </c>
      <c r="L177" s="45" t="str">
        <f t="shared" si="16"/>
        <v>兼</v>
      </c>
      <c r="M177" s="46">
        <v>37347</v>
      </c>
      <c r="N177" s="45">
        <v>90</v>
      </c>
      <c r="O177" s="45" t="s">
        <v>1574</v>
      </c>
      <c r="P177" s="43" t="s">
        <v>878</v>
      </c>
      <c r="Q177" s="45" t="s">
        <v>879</v>
      </c>
      <c r="R177" s="45" t="s">
        <v>880</v>
      </c>
      <c r="S177" s="42">
        <f t="shared" si="17"/>
      </c>
    </row>
    <row r="178" spans="1:19" ht="20.25" customHeight="1">
      <c r="A178" s="38" t="s">
        <v>881</v>
      </c>
      <c r="B178" s="39" t="s">
        <v>882</v>
      </c>
      <c r="C178" s="40" t="s">
        <v>883</v>
      </c>
      <c r="D178" s="41" t="s">
        <v>1078</v>
      </c>
      <c r="E178" s="42">
        <v>2</v>
      </c>
      <c r="F178" s="43" t="s">
        <v>884</v>
      </c>
      <c r="G178" s="44" t="s">
        <v>1043</v>
      </c>
      <c r="H178" s="44" t="str">
        <f t="shared" si="15"/>
        <v>郵住協福祉会</v>
      </c>
      <c r="I178" s="49" t="s">
        <v>877</v>
      </c>
      <c r="J178" s="41" t="s">
        <v>1081</v>
      </c>
      <c r="K178" s="43" t="s">
        <v>1044</v>
      </c>
      <c r="L178" s="45">
        <f t="shared" si="16"/>
      </c>
      <c r="M178" s="46">
        <v>28216</v>
      </c>
      <c r="N178" s="45">
        <v>85</v>
      </c>
      <c r="O178" s="45" t="s">
        <v>762</v>
      </c>
      <c r="P178" s="43" t="s">
        <v>885</v>
      </c>
      <c r="Q178" s="47" t="s">
        <v>886</v>
      </c>
      <c r="R178" s="45" t="s">
        <v>887</v>
      </c>
      <c r="S178" s="42">
        <f t="shared" si="17"/>
      </c>
    </row>
    <row r="179" spans="1:19" ht="20.25" customHeight="1">
      <c r="A179" s="48"/>
      <c r="B179" s="39" t="s">
        <v>888</v>
      </c>
      <c r="C179" s="40" t="s">
        <v>889</v>
      </c>
      <c r="D179" s="41" t="s">
        <v>1078</v>
      </c>
      <c r="E179" s="42">
        <v>1</v>
      </c>
      <c r="F179" s="43" t="s">
        <v>890</v>
      </c>
      <c r="G179" s="44" t="s">
        <v>1045</v>
      </c>
      <c r="H179" s="44" t="str">
        <f t="shared" si="15"/>
        <v>陽名福祉会</v>
      </c>
      <c r="I179" s="39" t="s">
        <v>891</v>
      </c>
      <c r="J179" s="41" t="s">
        <v>1081</v>
      </c>
      <c r="K179" s="43" t="s">
        <v>1046</v>
      </c>
      <c r="L179" s="45" t="str">
        <f t="shared" si="16"/>
        <v>兼</v>
      </c>
      <c r="M179" s="46">
        <v>29311</v>
      </c>
      <c r="N179" s="45">
        <v>90</v>
      </c>
      <c r="O179" s="45" t="s">
        <v>892</v>
      </c>
      <c r="P179" s="43" t="s">
        <v>893</v>
      </c>
      <c r="Q179" s="47" t="s">
        <v>894</v>
      </c>
      <c r="R179" s="45" t="s">
        <v>894</v>
      </c>
      <c r="S179" s="42" t="str">
        <f t="shared" si="17"/>
        <v>兼</v>
      </c>
    </row>
    <row r="180" spans="1:19" ht="20.25" customHeight="1">
      <c r="A180" s="48"/>
      <c r="B180" s="39" t="s">
        <v>895</v>
      </c>
      <c r="C180" s="40" t="s">
        <v>896</v>
      </c>
      <c r="D180" s="41" t="s">
        <v>1078</v>
      </c>
      <c r="E180" s="42">
        <v>1</v>
      </c>
      <c r="F180" s="43" t="s">
        <v>897</v>
      </c>
      <c r="G180" s="44" t="s">
        <v>1047</v>
      </c>
      <c r="H180" s="44" t="str">
        <f t="shared" si="15"/>
        <v>養秀福祉会</v>
      </c>
      <c r="I180" s="39" t="s">
        <v>898</v>
      </c>
      <c r="J180" s="41" t="s">
        <v>1081</v>
      </c>
      <c r="K180" s="43" t="s">
        <v>1048</v>
      </c>
      <c r="L180" s="45">
        <f t="shared" si="16"/>
      </c>
      <c r="M180" s="46">
        <v>30768</v>
      </c>
      <c r="N180" s="45">
        <v>90</v>
      </c>
      <c r="O180" s="45" t="s">
        <v>899</v>
      </c>
      <c r="P180" s="43" t="s">
        <v>900</v>
      </c>
      <c r="Q180" s="47" t="s">
        <v>901</v>
      </c>
      <c r="R180" s="45" t="s">
        <v>901</v>
      </c>
      <c r="S180" s="42" t="str">
        <f t="shared" si="17"/>
        <v>兼</v>
      </c>
    </row>
    <row r="181" spans="1:19" ht="20.25" customHeight="1">
      <c r="A181" s="48"/>
      <c r="B181" s="39" t="s">
        <v>902</v>
      </c>
      <c r="C181" s="40" t="s">
        <v>903</v>
      </c>
      <c r="D181" s="41" t="s">
        <v>1078</v>
      </c>
      <c r="E181" s="42">
        <v>1</v>
      </c>
      <c r="F181" s="43" t="s">
        <v>904</v>
      </c>
      <c r="G181" s="44" t="s">
        <v>1049</v>
      </c>
      <c r="H181" s="44" t="str">
        <f t="shared" si="15"/>
        <v>琉愛福祉会</v>
      </c>
      <c r="I181" s="49" t="s">
        <v>905</v>
      </c>
      <c r="J181" s="41" t="s">
        <v>1081</v>
      </c>
      <c r="K181" s="43" t="s">
        <v>1050</v>
      </c>
      <c r="L181" s="45">
        <f t="shared" si="16"/>
      </c>
      <c r="M181" s="46">
        <v>30041</v>
      </c>
      <c r="N181" s="45">
        <v>60</v>
      </c>
      <c r="O181" s="45" t="s">
        <v>1378</v>
      </c>
      <c r="P181" s="43" t="s">
        <v>906</v>
      </c>
      <c r="Q181" s="47" t="s">
        <v>907</v>
      </c>
      <c r="R181" s="45" t="s">
        <v>908</v>
      </c>
      <c r="S181" s="42">
        <f t="shared" si="17"/>
      </c>
    </row>
    <row r="182" spans="1:19" ht="20.25" customHeight="1">
      <c r="A182" s="48"/>
      <c r="B182" s="39" t="s">
        <v>909</v>
      </c>
      <c r="C182" s="40" t="s">
        <v>910</v>
      </c>
      <c r="D182" s="41" t="s">
        <v>1078</v>
      </c>
      <c r="E182" s="42">
        <v>1</v>
      </c>
      <c r="F182" s="43" t="s">
        <v>911</v>
      </c>
      <c r="G182" s="44" t="s">
        <v>1049</v>
      </c>
      <c r="H182" s="44" t="str">
        <f t="shared" si="15"/>
        <v>琉愛福祉会</v>
      </c>
      <c r="I182" s="49" t="s">
        <v>905</v>
      </c>
      <c r="J182" s="41" t="s">
        <v>1081</v>
      </c>
      <c r="K182" s="43" t="s">
        <v>1050</v>
      </c>
      <c r="L182" s="45">
        <f t="shared" si="16"/>
      </c>
      <c r="M182" s="46">
        <v>28945</v>
      </c>
      <c r="N182" s="45">
        <v>120</v>
      </c>
      <c r="O182" s="45" t="s">
        <v>912</v>
      </c>
      <c r="P182" s="43" t="s">
        <v>913</v>
      </c>
      <c r="Q182" s="47" t="s">
        <v>914</v>
      </c>
      <c r="R182" s="45" t="s">
        <v>915</v>
      </c>
      <c r="S182" s="42">
        <f t="shared" si="17"/>
      </c>
    </row>
    <row r="183" spans="1:19" ht="20.25" customHeight="1">
      <c r="A183" s="48"/>
      <c r="B183" s="39" t="s">
        <v>916</v>
      </c>
      <c r="C183" s="40" t="s">
        <v>1051</v>
      </c>
      <c r="D183" s="41" t="s">
        <v>1078</v>
      </c>
      <c r="E183" s="42">
        <v>1</v>
      </c>
      <c r="F183" s="43" t="s">
        <v>917</v>
      </c>
      <c r="G183" s="44" t="s">
        <v>1052</v>
      </c>
      <c r="H183" s="44" t="str">
        <f t="shared" si="15"/>
        <v>粒豊福祉会</v>
      </c>
      <c r="I183" s="39" t="s">
        <v>918</v>
      </c>
      <c r="J183" s="41" t="s">
        <v>1081</v>
      </c>
      <c r="K183" s="43" t="s">
        <v>1053</v>
      </c>
      <c r="L183" s="45">
        <f t="shared" si="16"/>
      </c>
      <c r="M183" s="46">
        <v>29676</v>
      </c>
      <c r="N183" s="45">
        <v>75</v>
      </c>
      <c r="O183" s="45" t="s">
        <v>663</v>
      </c>
      <c r="P183" s="43" t="s">
        <v>919</v>
      </c>
      <c r="Q183" s="47" t="s">
        <v>920</v>
      </c>
      <c r="R183" s="45" t="s">
        <v>921</v>
      </c>
      <c r="S183" s="42">
        <f t="shared" si="17"/>
      </c>
    </row>
    <row r="184" spans="1:19" ht="20.25" customHeight="1">
      <c r="A184" s="48"/>
      <c r="B184" s="39" t="s">
        <v>922</v>
      </c>
      <c r="C184" s="40" t="s">
        <v>1054</v>
      </c>
      <c r="D184" s="41" t="s">
        <v>1078</v>
      </c>
      <c r="E184" s="42">
        <v>2</v>
      </c>
      <c r="F184" s="43" t="s">
        <v>923</v>
      </c>
      <c r="G184" s="44" t="s">
        <v>1055</v>
      </c>
      <c r="H184" s="44" t="str">
        <f t="shared" si="15"/>
        <v>緑川福祉会</v>
      </c>
      <c r="I184" s="39" t="s">
        <v>924</v>
      </c>
      <c r="J184" s="41" t="s">
        <v>1081</v>
      </c>
      <c r="K184" s="43" t="s">
        <v>1056</v>
      </c>
      <c r="L184" s="45">
        <f t="shared" si="16"/>
      </c>
      <c r="M184" s="46">
        <v>29676</v>
      </c>
      <c r="N184" s="45">
        <v>90</v>
      </c>
      <c r="O184" s="45" t="s">
        <v>925</v>
      </c>
      <c r="P184" s="43" t="s">
        <v>926</v>
      </c>
      <c r="Q184" s="47" t="s">
        <v>927</v>
      </c>
      <c r="R184" s="45" t="s">
        <v>927</v>
      </c>
      <c r="S184" s="42" t="str">
        <f t="shared" si="17"/>
        <v>兼</v>
      </c>
    </row>
    <row r="185" spans="1:19" ht="20.25" customHeight="1">
      <c r="A185" s="48"/>
      <c r="B185" s="39" t="s">
        <v>928</v>
      </c>
      <c r="C185" s="40" t="s">
        <v>928</v>
      </c>
      <c r="D185" s="41" t="s">
        <v>1078</v>
      </c>
      <c r="E185" s="42">
        <v>1</v>
      </c>
      <c r="F185" s="43" t="s">
        <v>929</v>
      </c>
      <c r="G185" s="44" t="s">
        <v>1057</v>
      </c>
      <c r="H185" s="44" t="str">
        <f t="shared" si="15"/>
        <v>嶺丘福祉会</v>
      </c>
      <c r="I185" s="39" t="s">
        <v>930</v>
      </c>
      <c r="J185" s="41" t="s">
        <v>1081</v>
      </c>
      <c r="K185" s="43" t="s">
        <v>1058</v>
      </c>
      <c r="L185" s="45" t="str">
        <f t="shared" si="16"/>
        <v>兼</v>
      </c>
      <c r="M185" s="46">
        <v>26420</v>
      </c>
      <c r="N185" s="45">
        <v>85</v>
      </c>
      <c r="O185" s="45" t="s">
        <v>931</v>
      </c>
      <c r="P185" s="43" t="s">
        <v>932</v>
      </c>
      <c r="Q185" s="47" t="s">
        <v>933</v>
      </c>
      <c r="R185" s="45" t="s">
        <v>934</v>
      </c>
      <c r="S185" s="42">
        <f t="shared" si="17"/>
      </c>
    </row>
    <row r="186" spans="1:19" ht="20.25" customHeight="1">
      <c r="A186" s="50"/>
      <c r="B186" s="39" t="s">
        <v>935</v>
      </c>
      <c r="C186" s="40" t="s">
        <v>1059</v>
      </c>
      <c r="D186" s="41" t="s">
        <v>1078</v>
      </c>
      <c r="E186" s="42">
        <v>1</v>
      </c>
      <c r="F186" s="43" t="s">
        <v>936</v>
      </c>
      <c r="G186" s="44" t="s">
        <v>1060</v>
      </c>
      <c r="H186" s="44" t="str">
        <f t="shared" si="15"/>
        <v>翔福祉会</v>
      </c>
      <c r="I186" s="39" t="s">
        <v>937</v>
      </c>
      <c r="J186" s="41" t="s">
        <v>1081</v>
      </c>
      <c r="K186" s="43" t="s">
        <v>1061</v>
      </c>
      <c r="L186" s="45">
        <f t="shared" si="16"/>
      </c>
      <c r="M186" s="46">
        <v>36978</v>
      </c>
      <c r="N186" s="45">
        <v>60</v>
      </c>
      <c r="O186" s="45" t="s">
        <v>17</v>
      </c>
      <c r="P186" s="43" t="s">
        <v>938</v>
      </c>
      <c r="Q186" s="45" t="s">
        <v>939</v>
      </c>
      <c r="R186" s="45" t="s">
        <v>939</v>
      </c>
      <c r="S186" s="42" t="str">
        <f t="shared" si="17"/>
        <v>兼</v>
      </c>
    </row>
    <row r="188" spans="6:18" s="52" customFormat="1" ht="20.25" customHeight="1">
      <c r="F188" s="52">
        <f>Q188</f>
        <v>117</v>
      </c>
      <c r="K188" s="52" t="s">
        <v>940</v>
      </c>
      <c r="L188" s="52">
        <f>COUNTIF($L$3:$L$186,"兼")</f>
        <v>53</v>
      </c>
      <c r="P188" s="52" t="s">
        <v>941</v>
      </c>
      <c r="Q188" s="52">
        <f>COUNTIF($E$3:$E$186,1)</f>
        <v>117</v>
      </c>
      <c r="R188" s="53">
        <f>Q188/$Q$193</f>
        <v>0.6358695652173914</v>
      </c>
    </row>
    <row r="189" spans="12:18" s="52" customFormat="1" ht="20.25" customHeight="1">
      <c r="L189" s="52">
        <f>COUNTIF($L$3:$L$186,"")</f>
        <v>131</v>
      </c>
      <c r="P189" s="52" t="s">
        <v>942</v>
      </c>
      <c r="Q189" s="52">
        <f>COUNTIF($E$3:$E$186,2)</f>
        <v>36</v>
      </c>
      <c r="R189" s="53">
        <f>Q189/$Q$193</f>
        <v>0.1956521739130435</v>
      </c>
    </row>
    <row r="190" spans="12:18" s="52" customFormat="1" ht="20.25" customHeight="1">
      <c r="L190" s="52">
        <f>SUM(L188:L189)</f>
        <v>184</v>
      </c>
      <c r="P190" s="52" t="s">
        <v>943</v>
      </c>
      <c r="Q190" s="52">
        <f>COUNTIF($E$3:$E$186,3)</f>
        <v>1</v>
      </c>
      <c r="R190" s="53">
        <f>Q190/$Q$193</f>
        <v>0.005434782608695652</v>
      </c>
    </row>
    <row r="191" spans="6:19" s="52" customFormat="1" ht="20.25" customHeight="1">
      <c r="F191" s="52">
        <f>SUM(Q188,Q191)</f>
        <v>119</v>
      </c>
      <c r="P191" s="52" t="s">
        <v>944</v>
      </c>
      <c r="Q191" s="52">
        <f>COUNTIF($E$3:$E$186,4)</f>
        <v>2</v>
      </c>
      <c r="R191" s="53">
        <f>Q191/$Q$193</f>
        <v>0.010869565217391304</v>
      </c>
      <c r="S191" s="52">
        <f>COUNTIF($S$3:$S$186,"兼")</f>
        <v>42</v>
      </c>
    </row>
    <row r="192" spans="6:19" s="52" customFormat="1" ht="20.25" customHeight="1">
      <c r="F192" s="52">
        <f>SUM(Q188,Q191,Q192)</f>
        <v>147</v>
      </c>
      <c r="P192" s="52" t="s">
        <v>945</v>
      </c>
      <c r="Q192" s="52">
        <f>COUNTIF($E$3:$E$186,"")</f>
        <v>28</v>
      </c>
      <c r="R192" s="53">
        <f>Q192/$Q$193</f>
        <v>0.15217391304347827</v>
      </c>
      <c r="S192" s="52">
        <f>COUNTIF($S$3:$S$186,"")</f>
        <v>142</v>
      </c>
    </row>
    <row r="193" spans="17:19" s="52" customFormat="1" ht="20.25" customHeight="1">
      <c r="Q193" s="52">
        <f>SUM(Q188:Q192)</f>
        <v>184</v>
      </c>
      <c r="R193" s="54">
        <f>SUM(R188:R192)</f>
        <v>1</v>
      </c>
      <c r="S193" s="52">
        <f>SUM(S191:S192)</f>
        <v>184</v>
      </c>
    </row>
  </sheetData>
  <sheetProtection/>
  <mergeCells count="2">
    <mergeCell ref="I2:J2"/>
    <mergeCell ref="B2:D2"/>
  </mergeCells>
  <conditionalFormatting sqref="J3:J186">
    <cfRule type="cellIs" priority="1" dxfId="14" operator="notEqual" stopIfTrue="1">
      <formula>"福祉会"</formula>
    </cfRule>
  </conditionalFormatting>
  <conditionalFormatting sqref="D3:D186">
    <cfRule type="cellIs" priority="2" dxfId="15" operator="notEqual" stopIfTrue="1">
      <formula>"保育園"</formula>
    </cfRule>
  </conditionalFormatting>
  <dataValidations count="2">
    <dataValidation allowBlank="1" showInputMessage="1" showErrorMessage="1" sqref="E3:E186 M3:O186 Q3:S186"/>
    <dataValidation allowBlank="1" showInputMessage="1" showErrorMessage="1" sqref="B117:D160 B161:D186 F117:G160 F161:G186 H117:K160 H161:K186 P117:P160 P161:P186 B116:D116 F116:G116 H116:K116 P116 B3:D10 B11:D115 F3:G10 F11:G115 H3:K10 H11:K115 P3:P10 P11:P115"/>
  </dataValidations>
  <printOptions horizontalCentered="1" verticalCentered="1"/>
  <pageMargins left="0.1968503937007874" right="0.1968503937007874" top="0.5905511811023623" bottom="0.5905511811023623" header="0.5118110236220472" footer="0.31496062992125984"/>
  <pageSetup blackAndWhite="1" horizontalDpi="600" verticalDpi="600" orientation="portrait" paperSize="9"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dimension ref="A1:I46"/>
  <sheetViews>
    <sheetView tabSelected="1" view="pageBreakPreview" zoomScale="115" zoomScaleSheetLayoutView="115" zoomScalePageLayoutView="0" workbookViewId="0" topLeftCell="A1">
      <selection activeCell="A1" sqref="A1"/>
    </sheetView>
  </sheetViews>
  <sheetFormatPr defaultColWidth="9.00390625" defaultRowHeight="13.5"/>
  <cols>
    <col min="1" max="1" width="6.00390625" style="0" customWidth="1"/>
    <col min="8" max="8" width="10.125" style="0" customWidth="1"/>
    <col min="9" max="9" width="9.50390625" style="0" customWidth="1"/>
  </cols>
  <sheetData>
    <row r="1" spans="7:9" ht="13.5">
      <c r="G1" s="124" t="s">
        <v>179</v>
      </c>
      <c r="H1" s="124"/>
      <c r="I1" s="124"/>
    </row>
    <row r="2" spans="7:9" ht="13.5" customHeight="1">
      <c r="G2" s="125" t="s">
        <v>1874</v>
      </c>
      <c r="H2" s="125"/>
      <c r="I2" s="125"/>
    </row>
    <row r="4" ht="13.5">
      <c r="A4" s="16" t="s">
        <v>176</v>
      </c>
    </row>
    <row r="6" ht="13.5">
      <c r="F6" t="s">
        <v>173</v>
      </c>
    </row>
    <row r="7" ht="13.5">
      <c r="F7" t="s">
        <v>174</v>
      </c>
    </row>
    <row r="8" ht="13.5">
      <c r="F8" t="s">
        <v>175</v>
      </c>
    </row>
    <row r="9" ht="13.5">
      <c r="F9" t="s">
        <v>177</v>
      </c>
    </row>
    <row r="12" spans="1:9" ht="13.5">
      <c r="A12" s="123" t="s">
        <v>1867</v>
      </c>
      <c r="B12" s="123"/>
      <c r="C12" s="123"/>
      <c r="D12" s="123"/>
      <c r="E12" s="123"/>
      <c r="F12" s="123"/>
      <c r="G12" s="123"/>
      <c r="H12" s="123"/>
      <c r="I12" s="123"/>
    </row>
    <row r="15" ht="13.5">
      <c r="A15" s="16" t="s">
        <v>54</v>
      </c>
    </row>
    <row r="16" ht="13.5">
      <c r="A16" s="16"/>
    </row>
    <row r="18" ht="13.5">
      <c r="A18" s="16" t="s">
        <v>178</v>
      </c>
    </row>
    <row r="20" spans="1:2" ht="13.5">
      <c r="A20" s="17">
        <v>1</v>
      </c>
      <c r="B20" t="s">
        <v>1868</v>
      </c>
    </row>
    <row r="21" ht="9.75" customHeight="1">
      <c r="A21" s="17"/>
    </row>
    <row r="22" spans="1:2" ht="13.5">
      <c r="A22" s="17">
        <v>2</v>
      </c>
      <c r="B22" t="s">
        <v>1869</v>
      </c>
    </row>
    <row r="23" ht="9.75" customHeight="1">
      <c r="A23" s="17"/>
    </row>
    <row r="24" spans="1:2" ht="13.5">
      <c r="A24" s="17">
        <v>3</v>
      </c>
      <c r="B24" t="s">
        <v>148</v>
      </c>
    </row>
    <row r="25" ht="9.75" customHeight="1">
      <c r="A25" s="17"/>
    </row>
    <row r="26" spans="1:2" ht="13.5">
      <c r="A26" s="17">
        <v>4</v>
      </c>
      <c r="B26" t="s">
        <v>56</v>
      </c>
    </row>
    <row r="27" ht="9.75" customHeight="1">
      <c r="A27" s="17"/>
    </row>
    <row r="28" spans="1:2" ht="13.5">
      <c r="A28" s="17">
        <v>5</v>
      </c>
      <c r="B28" t="s">
        <v>55</v>
      </c>
    </row>
    <row r="29" ht="9.75" customHeight="1">
      <c r="A29" s="17"/>
    </row>
    <row r="30" spans="1:2" ht="13.5">
      <c r="A30" s="17">
        <v>6</v>
      </c>
      <c r="B30" t="s">
        <v>190</v>
      </c>
    </row>
    <row r="31" ht="9.75" customHeight="1"/>
    <row r="32" spans="1:2" ht="13.5">
      <c r="A32" s="17">
        <v>7</v>
      </c>
      <c r="B32" t="s">
        <v>1870</v>
      </c>
    </row>
    <row r="33" ht="9.75" customHeight="1">
      <c r="A33" s="17"/>
    </row>
    <row r="34" spans="1:2" ht="13.5">
      <c r="A34" s="17">
        <v>8</v>
      </c>
      <c r="B34" t="s">
        <v>57</v>
      </c>
    </row>
    <row r="35" ht="9.75" customHeight="1"/>
    <row r="36" spans="1:2" ht="19.5" customHeight="1">
      <c r="A36" s="17">
        <v>9</v>
      </c>
      <c r="B36" t="s">
        <v>58</v>
      </c>
    </row>
    <row r="37" spans="1:2" ht="19.5" customHeight="1">
      <c r="A37" s="104" t="s">
        <v>59</v>
      </c>
      <c r="B37" t="s">
        <v>1860</v>
      </c>
    </row>
    <row r="38" spans="1:2" ht="19.5" customHeight="1">
      <c r="A38" s="104" t="s">
        <v>60</v>
      </c>
      <c r="B38" t="s">
        <v>1873</v>
      </c>
    </row>
    <row r="39" spans="1:2" ht="19.5" customHeight="1">
      <c r="A39" s="104" t="s">
        <v>61</v>
      </c>
      <c r="B39" t="s">
        <v>203</v>
      </c>
    </row>
    <row r="40" spans="1:2" ht="19.5" customHeight="1">
      <c r="A40" s="104" t="s">
        <v>62</v>
      </c>
      <c r="B40" t="s">
        <v>63</v>
      </c>
    </row>
    <row r="41" spans="1:2" ht="19.5" customHeight="1">
      <c r="A41" s="17"/>
      <c r="B41" t="s">
        <v>64</v>
      </c>
    </row>
    <row r="42" spans="1:2" ht="19.5" customHeight="1">
      <c r="A42" s="17"/>
      <c r="B42" t="s">
        <v>65</v>
      </c>
    </row>
    <row r="43" ht="19.5" customHeight="1">
      <c r="B43" t="s">
        <v>66</v>
      </c>
    </row>
    <row r="44" ht="13.5">
      <c r="A44" s="17"/>
    </row>
    <row r="45" ht="13.5">
      <c r="A45" s="17"/>
    </row>
    <row r="46" ht="13.5">
      <c r="A46" s="17"/>
    </row>
  </sheetData>
  <sheetProtection/>
  <mergeCells count="3">
    <mergeCell ref="A12:I12"/>
    <mergeCell ref="G1:I1"/>
    <mergeCell ref="G2:I2"/>
  </mergeCells>
  <dataValidations count="1">
    <dataValidation allowBlank="1" showInputMessage="1" showErrorMessage="1" sqref="G2"/>
  </dataValidations>
  <printOptions horizontalCentered="1" verticalCentered="1"/>
  <pageMargins left="0.34" right="0.36" top="1.06" bottom="0.984251968503937" header="0.6" footer="0.5118110236220472"/>
  <pageSetup blackAndWhite="1" horizontalDpi="600" verticalDpi="600" orientation="portrait" paperSize="9" r:id="rId2"/>
  <headerFooter alignWithMargins="0">
    <oddHeader>&amp;L様式１</oddHeader>
  </headerFooter>
  <drawing r:id="rId1"/>
</worksheet>
</file>

<file path=xl/worksheets/sheet3.xml><?xml version="1.0" encoding="utf-8"?>
<worksheet xmlns="http://schemas.openxmlformats.org/spreadsheetml/2006/main" xmlns:r="http://schemas.openxmlformats.org/officeDocument/2006/relationships">
  <dimension ref="A1:E28"/>
  <sheetViews>
    <sheetView view="pageBreakPreview" zoomScale="115" zoomScaleNormal="85" zoomScaleSheetLayoutView="115" zoomScalePageLayoutView="0" workbookViewId="0" topLeftCell="A1">
      <selection activeCell="A1" sqref="A1:E1"/>
    </sheetView>
  </sheetViews>
  <sheetFormatPr defaultColWidth="9.00390625" defaultRowHeight="27" customHeight="1"/>
  <cols>
    <col min="1" max="1" width="18.00390625" style="0" customWidth="1"/>
    <col min="2" max="2" width="22.625" style="0" customWidth="1"/>
    <col min="3" max="3" width="13.75390625" style="0" customWidth="1"/>
    <col min="4" max="4" width="9.75390625" style="0" customWidth="1"/>
    <col min="5" max="5" width="18.00390625" style="0" customWidth="1"/>
  </cols>
  <sheetData>
    <row r="1" spans="1:5" ht="27" customHeight="1">
      <c r="A1" s="126" t="s">
        <v>49</v>
      </c>
      <c r="B1" s="126"/>
      <c r="C1" s="126"/>
      <c r="D1" s="126"/>
      <c r="E1" s="126"/>
    </row>
    <row r="2" spans="1:5" ht="27" customHeight="1">
      <c r="A2" s="2" t="s">
        <v>162</v>
      </c>
      <c r="B2" s="133"/>
      <c r="C2" s="134"/>
      <c r="D2" s="8" t="s">
        <v>1075</v>
      </c>
      <c r="E2" s="105" t="s">
        <v>1076</v>
      </c>
    </row>
    <row r="3" spans="1:5" ht="27" customHeight="1">
      <c r="A3" s="2" t="s">
        <v>163</v>
      </c>
      <c r="B3" s="133"/>
      <c r="C3" s="134"/>
      <c r="D3" s="8" t="s">
        <v>166</v>
      </c>
      <c r="E3" s="8"/>
    </row>
    <row r="4" spans="1:5" ht="27" customHeight="1">
      <c r="A4" s="2" t="s">
        <v>164</v>
      </c>
      <c r="B4" s="133"/>
      <c r="C4" s="134"/>
      <c r="D4" s="8" t="s">
        <v>48</v>
      </c>
      <c r="E4" s="8"/>
    </row>
    <row r="5" spans="1:5" ht="27" customHeight="1">
      <c r="A5" s="2" t="s">
        <v>180</v>
      </c>
      <c r="B5" s="130" t="s">
        <v>1896</v>
      </c>
      <c r="C5" s="135"/>
      <c r="D5" s="135"/>
      <c r="E5" s="131"/>
    </row>
    <row r="6" spans="1:5" ht="27" customHeight="1">
      <c r="A6" s="9" t="s">
        <v>50</v>
      </c>
      <c r="B6" s="4"/>
      <c r="C6" s="4"/>
      <c r="D6" s="4"/>
      <c r="E6" s="5"/>
    </row>
    <row r="7" spans="1:5" ht="27" customHeight="1">
      <c r="A7" s="11"/>
      <c r="B7" s="12"/>
      <c r="C7" s="12"/>
      <c r="D7" s="12"/>
      <c r="E7" s="13"/>
    </row>
    <row r="8" spans="1:5" ht="27" customHeight="1">
      <c r="A8" s="11"/>
      <c r="B8" s="12"/>
      <c r="C8" s="12"/>
      <c r="D8" s="12"/>
      <c r="E8" s="13"/>
    </row>
    <row r="9" spans="1:5" ht="27" customHeight="1">
      <c r="A9" s="11"/>
      <c r="B9" s="12"/>
      <c r="C9" s="12"/>
      <c r="D9" s="12"/>
      <c r="E9" s="13"/>
    </row>
    <row r="10" spans="1:5" ht="27" customHeight="1">
      <c r="A10" s="11"/>
      <c r="B10" s="12"/>
      <c r="C10" s="12"/>
      <c r="D10" s="12"/>
      <c r="E10" s="13"/>
    </row>
    <row r="11" spans="1:5" ht="27" customHeight="1">
      <c r="A11" s="10"/>
      <c r="B11" s="6"/>
      <c r="C11" s="6"/>
      <c r="D11" s="6"/>
      <c r="E11" s="7"/>
    </row>
    <row r="12" spans="1:5" ht="27" customHeight="1">
      <c r="A12" s="9" t="s">
        <v>51</v>
      </c>
      <c r="B12" s="4"/>
      <c r="C12" s="4"/>
      <c r="D12" s="4"/>
      <c r="E12" s="5"/>
    </row>
    <row r="13" spans="1:5" ht="27" customHeight="1">
      <c r="A13" s="11"/>
      <c r="B13" s="12"/>
      <c r="C13" s="12"/>
      <c r="D13" s="12"/>
      <c r="E13" s="13"/>
    </row>
    <row r="14" spans="1:5" ht="27" customHeight="1">
      <c r="A14" s="11"/>
      <c r="B14" s="12"/>
      <c r="C14" s="12"/>
      <c r="D14" s="12"/>
      <c r="E14" s="13"/>
    </row>
    <row r="15" spans="1:5" ht="27" customHeight="1">
      <c r="A15" s="11"/>
      <c r="B15" s="12"/>
      <c r="C15" s="12"/>
      <c r="D15" s="12"/>
      <c r="E15" s="13"/>
    </row>
    <row r="16" spans="1:5" ht="27" customHeight="1">
      <c r="A16" s="10"/>
      <c r="B16" s="6"/>
      <c r="C16" s="6"/>
      <c r="D16" s="6"/>
      <c r="E16" s="7"/>
    </row>
    <row r="17" spans="1:5" ht="27" customHeight="1">
      <c r="A17" s="130" t="s">
        <v>52</v>
      </c>
      <c r="B17" s="131"/>
      <c r="C17" s="132" t="s">
        <v>170</v>
      </c>
      <c r="D17" s="132"/>
      <c r="E17" s="132"/>
    </row>
    <row r="18" spans="1:5" ht="27" customHeight="1">
      <c r="A18" s="98">
        <v>1</v>
      </c>
      <c r="B18" s="101" t="s">
        <v>199</v>
      </c>
      <c r="C18" s="98" t="s">
        <v>1861</v>
      </c>
      <c r="D18" s="4"/>
      <c r="E18" s="101" t="s">
        <v>199</v>
      </c>
    </row>
    <row r="19" spans="1:5" ht="27" customHeight="1">
      <c r="A19" s="99">
        <v>2</v>
      </c>
      <c r="B19" s="102" t="s">
        <v>199</v>
      </c>
      <c r="C19" s="99" t="s">
        <v>1862</v>
      </c>
      <c r="D19" s="12"/>
      <c r="E19" s="102" t="s">
        <v>199</v>
      </c>
    </row>
    <row r="20" spans="1:5" ht="27" customHeight="1">
      <c r="A20" s="99">
        <v>3</v>
      </c>
      <c r="B20" s="102" t="s">
        <v>199</v>
      </c>
      <c r="C20" s="99" t="s">
        <v>1863</v>
      </c>
      <c r="D20" s="12"/>
      <c r="E20" s="102" t="s">
        <v>199</v>
      </c>
    </row>
    <row r="21" spans="1:5" ht="27" customHeight="1">
      <c r="A21" s="99">
        <v>4</v>
      </c>
      <c r="B21" s="102" t="s">
        <v>199</v>
      </c>
      <c r="C21" s="99" t="s">
        <v>1864</v>
      </c>
      <c r="D21" s="12"/>
      <c r="E21" s="102" t="s">
        <v>199</v>
      </c>
    </row>
    <row r="22" spans="1:5" ht="27" customHeight="1">
      <c r="A22" s="99">
        <v>5</v>
      </c>
      <c r="B22" s="102" t="s">
        <v>199</v>
      </c>
      <c r="C22" s="99" t="s">
        <v>1871</v>
      </c>
      <c r="D22" s="12"/>
      <c r="E22" s="102" t="s">
        <v>199</v>
      </c>
    </row>
    <row r="23" spans="1:5" ht="27" customHeight="1">
      <c r="A23" s="99">
        <v>6</v>
      </c>
      <c r="B23" s="102" t="s">
        <v>199</v>
      </c>
      <c r="C23" s="99" t="s">
        <v>53</v>
      </c>
      <c r="D23" s="12"/>
      <c r="E23" s="102" t="s">
        <v>199</v>
      </c>
    </row>
    <row r="24" spans="1:5" ht="27" customHeight="1">
      <c r="A24" s="100" t="s">
        <v>198</v>
      </c>
      <c r="B24" s="103" t="s">
        <v>199</v>
      </c>
      <c r="C24" s="100" t="s">
        <v>198</v>
      </c>
      <c r="D24" s="6"/>
      <c r="E24" s="103" t="s">
        <v>199</v>
      </c>
    </row>
    <row r="25" spans="1:5" ht="27" customHeight="1">
      <c r="A25" s="127" t="s">
        <v>172</v>
      </c>
      <c r="B25" s="14"/>
      <c r="C25" s="4"/>
      <c r="D25" s="4"/>
      <c r="E25" s="5"/>
    </row>
    <row r="26" spans="1:5" ht="27" customHeight="1">
      <c r="A26" s="129"/>
      <c r="B26" s="15"/>
      <c r="C26" s="6"/>
      <c r="D26" s="6"/>
      <c r="E26" s="7"/>
    </row>
    <row r="27" spans="1:5" ht="27" customHeight="1">
      <c r="A27" s="127" t="s">
        <v>171</v>
      </c>
      <c r="B27" s="14"/>
      <c r="C27" s="4"/>
      <c r="D27" s="4"/>
      <c r="E27" s="5"/>
    </row>
    <row r="28" spans="1:5" ht="27" customHeight="1">
      <c r="A28" s="128"/>
      <c r="B28" s="15"/>
      <c r="C28" s="6"/>
      <c r="D28" s="6"/>
      <c r="E28" s="7"/>
    </row>
  </sheetData>
  <sheetProtection/>
  <mergeCells count="9">
    <mergeCell ref="A1:E1"/>
    <mergeCell ref="A27:A28"/>
    <mergeCell ref="A25:A26"/>
    <mergeCell ref="A17:B17"/>
    <mergeCell ref="C17:E17"/>
    <mergeCell ref="B2:C2"/>
    <mergeCell ref="B3:C3"/>
    <mergeCell ref="B4:C4"/>
    <mergeCell ref="B5:E5"/>
  </mergeCells>
  <printOptions horizontalCentered="1" verticalCentered="1"/>
  <pageMargins left="0.7874015748031497" right="0.3937007874015748" top="0.5905511811023623" bottom="0.5905511811023623" header="0.5118110236220472" footer="0.31496062992125984"/>
  <pageSetup blackAndWhite="1" horizontalDpi="600" verticalDpi="600" orientation="portrait" paperSize="9" scale="110" r:id="rId1"/>
  <headerFooter alignWithMargins="0">
    <oddHeader>&amp;L&amp;A</oddHeader>
  </headerFooter>
</worksheet>
</file>

<file path=xl/worksheets/sheet4.xml><?xml version="1.0" encoding="utf-8"?>
<worksheet xmlns="http://schemas.openxmlformats.org/spreadsheetml/2006/main" xmlns:r="http://schemas.openxmlformats.org/officeDocument/2006/relationships">
  <dimension ref="A1:F34"/>
  <sheetViews>
    <sheetView view="pageBreakPreview" zoomScale="115" zoomScaleSheetLayoutView="115" zoomScalePageLayoutView="0" workbookViewId="0" topLeftCell="A1">
      <selection activeCell="A1" sqref="A1:F1"/>
    </sheetView>
  </sheetViews>
  <sheetFormatPr defaultColWidth="9.00390625" defaultRowHeight="13.5"/>
  <cols>
    <col min="1" max="1" width="26.625" style="97" customWidth="1"/>
    <col min="2" max="2" width="3.125" style="97" customWidth="1"/>
    <col min="3" max="3" width="9.625" style="97" customWidth="1"/>
    <col min="4" max="4" width="3.125" style="97" customWidth="1"/>
    <col min="5" max="5" width="9.00390625" style="97" customWidth="1"/>
    <col min="6" max="6" width="27.75390625" style="97" customWidth="1"/>
    <col min="7" max="16384" width="9.00390625" style="97" customWidth="1"/>
  </cols>
  <sheetData>
    <row r="1" spans="1:6" s="55" customFormat="1" ht="21.75" customHeight="1">
      <c r="A1" s="139" t="s">
        <v>1897</v>
      </c>
      <c r="B1" s="139"/>
      <c r="C1" s="139"/>
      <c r="D1" s="139"/>
      <c r="E1" s="139"/>
      <c r="F1" s="139"/>
    </row>
    <row r="2" spans="1:6" s="55" customFormat="1" ht="21.75" customHeight="1">
      <c r="A2" s="56"/>
      <c r="B2" s="56"/>
      <c r="C2" s="56"/>
      <c r="D2" s="56"/>
      <c r="E2" s="56"/>
      <c r="F2" s="56"/>
    </row>
    <row r="3" s="55" customFormat="1" ht="21.75" customHeight="1"/>
    <row r="4" spans="1:6" s="55" customFormat="1" ht="21.75" customHeight="1">
      <c r="A4" s="57" t="s">
        <v>1351</v>
      </c>
      <c r="B4" s="58"/>
      <c r="C4" s="58"/>
      <c r="D4" s="58"/>
      <c r="E4" s="58"/>
      <c r="F4" s="58"/>
    </row>
    <row r="5" spans="1:6" s="55" customFormat="1" ht="21.75" customHeight="1">
      <c r="A5" s="59" t="s">
        <v>37</v>
      </c>
      <c r="B5" s="60" t="s">
        <v>38</v>
      </c>
      <c r="C5" s="61"/>
      <c r="D5" s="62"/>
      <c r="E5" s="57" t="s">
        <v>39</v>
      </c>
      <c r="F5" s="63" t="s">
        <v>40</v>
      </c>
    </row>
    <row r="6" spans="1:6" s="55" customFormat="1" ht="21.75" customHeight="1">
      <c r="A6" s="64"/>
      <c r="B6" s="65"/>
      <c r="C6" s="66"/>
      <c r="D6" s="67"/>
      <c r="E6" s="59"/>
      <c r="F6" s="108" t="s">
        <v>1352</v>
      </c>
    </row>
    <row r="7" spans="1:6" s="55" customFormat="1" ht="21.75" customHeight="1">
      <c r="A7" s="64"/>
      <c r="B7" s="65"/>
      <c r="C7" s="66"/>
      <c r="D7" s="67"/>
      <c r="E7" s="59"/>
      <c r="F7" s="68"/>
    </row>
    <row r="8" spans="1:6" s="55" customFormat="1" ht="21.75" customHeight="1">
      <c r="A8" s="64"/>
      <c r="B8" s="65"/>
      <c r="C8" s="66"/>
      <c r="D8" s="67"/>
      <c r="E8" s="59"/>
      <c r="F8" s="68"/>
    </row>
    <row r="9" spans="1:6" s="55" customFormat="1" ht="21.75" customHeight="1">
      <c r="A9" s="64"/>
      <c r="B9" s="65"/>
      <c r="C9" s="66"/>
      <c r="D9" s="67"/>
      <c r="E9" s="59"/>
      <c r="F9" s="68"/>
    </row>
    <row r="10" spans="1:6" s="55" customFormat="1" ht="21.75" customHeight="1">
      <c r="A10" s="64"/>
      <c r="B10" s="65"/>
      <c r="C10" s="66"/>
      <c r="D10" s="67"/>
      <c r="E10" s="57"/>
      <c r="F10" s="69"/>
    </row>
    <row r="11" spans="1:6" s="55" customFormat="1" ht="21.75" customHeight="1">
      <c r="A11" s="64"/>
      <c r="B11" s="65"/>
      <c r="C11" s="66"/>
      <c r="D11" s="67"/>
      <c r="E11" s="57"/>
      <c r="F11" s="69"/>
    </row>
    <row r="12" spans="1:6" s="55" customFormat="1" ht="21.75" customHeight="1">
      <c r="A12" s="70"/>
      <c r="B12" s="71"/>
      <c r="C12" s="72"/>
      <c r="D12" s="73"/>
      <c r="E12" s="74"/>
      <c r="F12" s="69"/>
    </row>
    <row r="13" spans="1:6" s="55" customFormat="1" ht="21.75" customHeight="1">
      <c r="A13" s="70"/>
      <c r="B13" s="75"/>
      <c r="C13" s="72"/>
      <c r="D13" s="76"/>
      <c r="E13" s="74"/>
      <c r="F13" s="77"/>
    </row>
    <row r="14" spans="1:6" s="55" customFormat="1" ht="21.75" customHeight="1">
      <c r="A14" s="70"/>
      <c r="B14" s="75"/>
      <c r="C14" s="72"/>
      <c r="D14" s="73"/>
      <c r="E14" s="74"/>
      <c r="F14" s="78"/>
    </row>
    <row r="15" spans="1:6" s="55" customFormat="1" ht="21.75" customHeight="1">
      <c r="A15" s="70"/>
      <c r="B15" s="71"/>
      <c r="C15" s="72"/>
      <c r="D15" s="73"/>
      <c r="E15" s="74"/>
      <c r="F15" s="77"/>
    </row>
    <row r="16" spans="1:6" s="55" customFormat="1" ht="21.75" customHeight="1">
      <c r="A16" s="78"/>
      <c r="B16" s="79"/>
      <c r="C16" s="80"/>
      <c r="D16" s="81"/>
      <c r="E16" s="82"/>
      <c r="F16" s="83"/>
    </row>
    <row r="17" spans="1:6" s="55" customFormat="1" ht="21.75" customHeight="1">
      <c r="A17" s="57" t="s">
        <v>41</v>
      </c>
      <c r="B17" s="71"/>
      <c r="C17" s="72"/>
      <c r="D17" s="73"/>
      <c r="E17" s="74"/>
      <c r="F17" s="77"/>
    </row>
    <row r="18" spans="1:6" s="55" customFormat="1" ht="21.75" customHeight="1">
      <c r="A18" s="84"/>
      <c r="B18" s="85"/>
      <c r="C18" s="86"/>
      <c r="D18" s="86"/>
      <c r="E18" s="87"/>
      <c r="F18" s="88"/>
    </row>
    <row r="19" spans="1:6" s="55" customFormat="1" ht="21.75" customHeight="1">
      <c r="A19" s="57" t="s">
        <v>1353</v>
      </c>
      <c r="B19" s="58"/>
      <c r="C19" s="58"/>
      <c r="D19" s="58"/>
      <c r="E19" s="58"/>
      <c r="F19" s="58"/>
    </row>
    <row r="20" spans="1:6" s="55" customFormat="1" ht="21.75" customHeight="1">
      <c r="A20" s="59" t="s">
        <v>37</v>
      </c>
      <c r="B20" s="60" t="s">
        <v>38</v>
      </c>
      <c r="C20" s="61"/>
      <c r="D20" s="62"/>
      <c r="E20" s="57" t="s">
        <v>39</v>
      </c>
      <c r="F20" s="63" t="s">
        <v>40</v>
      </c>
    </row>
    <row r="21" spans="1:6" s="55" customFormat="1" ht="21.75" customHeight="1">
      <c r="A21" s="70"/>
      <c r="B21" s="71"/>
      <c r="C21" s="89"/>
      <c r="D21" s="90"/>
      <c r="E21" s="74"/>
      <c r="F21" s="108" t="s">
        <v>1352</v>
      </c>
    </row>
    <row r="22" spans="1:6" s="55" customFormat="1" ht="21.75" customHeight="1">
      <c r="A22" s="70"/>
      <c r="B22" s="71"/>
      <c r="C22" s="89"/>
      <c r="D22" s="90"/>
      <c r="E22" s="74"/>
      <c r="F22" s="69"/>
    </row>
    <row r="23" spans="1:6" s="55" customFormat="1" ht="21.75" customHeight="1">
      <c r="A23" s="70"/>
      <c r="B23" s="71"/>
      <c r="C23" s="89"/>
      <c r="D23" s="90"/>
      <c r="E23" s="74"/>
      <c r="F23" s="69"/>
    </row>
    <row r="24" spans="1:6" s="55" customFormat="1" ht="21.75" customHeight="1">
      <c r="A24" s="70"/>
      <c r="B24" s="71"/>
      <c r="C24" s="89"/>
      <c r="D24" s="90"/>
      <c r="E24" s="74"/>
      <c r="F24" s="69"/>
    </row>
    <row r="25" spans="1:6" s="55" customFormat="1" ht="21.75" customHeight="1">
      <c r="A25" s="70"/>
      <c r="B25" s="75"/>
      <c r="C25" s="89"/>
      <c r="D25" s="90"/>
      <c r="E25" s="74"/>
      <c r="F25" s="78"/>
    </row>
    <row r="26" spans="1:6" s="55" customFormat="1" ht="21.75" customHeight="1">
      <c r="A26" s="70"/>
      <c r="B26" s="71"/>
      <c r="C26" s="89"/>
      <c r="D26" s="90"/>
      <c r="E26" s="74"/>
      <c r="F26" s="77"/>
    </row>
    <row r="27" spans="1:6" s="55" customFormat="1" ht="21.75" customHeight="1">
      <c r="A27" s="59" t="s">
        <v>41</v>
      </c>
      <c r="B27" s="71"/>
      <c r="C27" s="89"/>
      <c r="D27" s="90"/>
      <c r="E27" s="74"/>
      <c r="F27" s="77"/>
    </row>
    <row r="28" spans="3:4" s="55" customFormat="1" ht="21.75" customHeight="1">
      <c r="C28" s="91"/>
      <c r="D28" s="91"/>
    </row>
    <row r="29" spans="1:6" s="55" customFormat="1" ht="21.75" customHeight="1">
      <c r="A29" s="57" t="s">
        <v>42</v>
      </c>
      <c r="B29" s="92"/>
      <c r="C29" s="93"/>
      <c r="D29" s="94"/>
      <c r="E29" s="95"/>
      <c r="F29" s="78"/>
    </row>
    <row r="30" s="55" customFormat="1" ht="21.75" customHeight="1"/>
    <row r="31" spans="1:6" s="55" customFormat="1" ht="21.75" customHeight="1">
      <c r="A31" s="78" t="s">
        <v>43</v>
      </c>
      <c r="B31" s="136" t="s">
        <v>47</v>
      </c>
      <c r="C31" s="137"/>
      <c r="D31" s="138"/>
      <c r="E31" s="78" t="s">
        <v>44</v>
      </c>
      <c r="F31" s="63" t="s">
        <v>40</v>
      </c>
    </row>
    <row r="32" spans="1:6" s="55" customFormat="1" ht="21.75" customHeight="1">
      <c r="A32" s="78" t="s">
        <v>45</v>
      </c>
      <c r="B32" s="92"/>
      <c r="C32" s="96"/>
      <c r="D32" s="83"/>
      <c r="E32" s="57"/>
      <c r="F32" s="108" t="s">
        <v>1352</v>
      </c>
    </row>
    <row r="33" spans="1:6" s="55" customFormat="1" ht="21.75" customHeight="1">
      <c r="A33" s="78" t="s">
        <v>46</v>
      </c>
      <c r="B33" s="92"/>
      <c r="C33" s="96"/>
      <c r="D33" s="83"/>
      <c r="E33" s="57"/>
      <c r="F33" s="78"/>
    </row>
    <row r="34" spans="1:6" s="55" customFormat="1" ht="21.75" customHeight="1">
      <c r="A34" s="57" t="s">
        <v>42</v>
      </c>
      <c r="B34" s="92"/>
      <c r="C34" s="93"/>
      <c r="D34" s="94"/>
      <c r="E34" s="95"/>
      <c r="F34" s="78"/>
    </row>
    <row r="35" ht="21.75" customHeight="1"/>
    <row r="36" ht="21.75" customHeight="1"/>
    <row r="37" s="55" customFormat="1" ht="21.75" customHeight="1"/>
    <row r="38" ht="21.75" customHeight="1"/>
    <row r="39" ht="21.75" customHeight="1"/>
    <row r="40" ht="21.75" customHeight="1"/>
  </sheetData>
  <sheetProtection/>
  <mergeCells count="2">
    <mergeCell ref="B31:D31"/>
    <mergeCell ref="A1:F1"/>
  </mergeCells>
  <printOptions horizontalCentered="1" verticalCentered="1"/>
  <pageMargins left="1.15" right="0.69" top="0.96" bottom="0.6" header="0.63" footer="0.2"/>
  <pageSetup blackAndWhite="1" horizontalDpi="600" verticalDpi="600" orientation="portrait" paperSize="9" r:id="rId1"/>
  <headerFooter alignWithMargins="0">
    <oddHeader>&amp;L別紙２（様式１）</oddHeader>
  </headerFooter>
</worksheet>
</file>

<file path=xl/worksheets/sheet5.xml><?xml version="1.0" encoding="utf-8"?>
<worksheet xmlns="http://schemas.openxmlformats.org/spreadsheetml/2006/main" xmlns:r="http://schemas.openxmlformats.org/officeDocument/2006/relationships">
  <dimension ref="A1:L49"/>
  <sheetViews>
    <sheetView view="pageBreakPreview" zoomScale="115" zoomScaleSheetLayoutView="115" zoomScalePageLayoutView="0" workbookViewId="0" topLeftCell="A1">
      <selection activeCell="A1" sqref="A1"/>
    </sheetView>
  </sheetViews>
  <sheetFormatPr defaultColWidth="9.00390625" defaultRowHeight="13.5"/>
  <cols>
    <col min="1" max="3" width="4.625" style="0" customWidth="1"/>
    <col min="4" max="5" width="10.625" style="0" customWidth="1"/>
    <col min="6" max="6" width="3.625" style="0" customWidth="1"/>
    <col min="7" max="10" width="7.625" style="0" customWidth="1"/>
    <col min="11" max="11" width="3.625" style="0" customWidth="1"/>
    <col min="12" max="12" width="4.625" style="0" customWidth="1"/>
  </cols>
  <sheetData>
    <row r="1" spans="9:12" ht="13.5" customHeight="1">
      <c r="I1" s="124" t="s">
        <v>179</v>
      </c>
      <c r="J1" s="124"/>
      <c r="K1" s="124"/>
      <c r="L1" s="124"/>
    </row>
    <row r="2" spans="9:12" ht="13.5" customHeight="1">
      <c r="I2" s="125" t="s">
        <v>1876</v>
      </c>
      <c r="J2" s="125"/>
      <c r="K2" s="125"/>
      <c r="L2" s="125"/>
    </row>
    <row r="4" ht="13.5">
      <c r="A4" s="16" t="s">
        <v>176</v>
      </c>
    </row>
    <row r="6" ht="13.5">
      <c r="H6" t="s">
        <v>173</v>
      </c>
    </row>
    <row r="7" ht="13.5">
      <c r="H7" t="s">
        <v>174</v>
      </c>
    </row>
    <row r="8" ht="13.5">
      <c r="H8" t="s">
        <v>175</v>
      </c>
    </row>
    <row r="9" ht="13.5">
      <c r="H9" t="s">
        <v>177</v>
      </c>
    </row>
    <row r="12" spans="3:6" ht="13.5">
      <c r="C12" s="166" t="s">
        <v>1888</v>
      </c>
      <c r="D12" s="166"/>
      <c r="E12" s="166"/>
      <c r="F12" s="166"/>
    </row>
    <row r="13" spans="3:7" ht="13.5">
      <c r="C13" s="166"/>
      <c r="D13" s="166"/>
      <c r="E13" s="166"/>
      <c r="F13" s="166"/>
      <c r="G13" t="s">
        <v>1875</v>
      </c>
    </row>
    <row r="14" spans="3:6" ht="13.5">
      <c r="C14" s="166"/>
      <c r="D14" s="166"/>
      <c r="E14" s="166"/>
      <c r="F14" s="166"/>
    </row>
    <row r="16" spans="1:12" ht="13.5">
      <c r="A16" s="150" t="s">
        <v>1895</v>
      </c>
      <c r="B16" s="150"/>
      <c r="C16" s="150"/>
      <c r="D16" s="150"/>
      <c r="E16" s="150"/>
      <c r="F16" s="150"/>
      <c r="G16" s="150"/>
      <c r="H16" s="150"/>
      <c r="I16" s="150"/>
      <c r="J16" s="150"/>
      <c r="K16" s="150"/>
      <c r="L16" s="150"/>
    </row>
    <row r="18" spans="2:11" ht="22.5" customHeight="1">
      <c r="B18" s="130" t="s">
        <v>1893</v>
      </c>
      <c r="C18" s="135"/>
      <c r="D18" s="135"/>
      <c r="E18" s="135"/>
      <c r="F18" s="131"/>
      <c r="G18" s="130" t="s">
        <v>1892</v>
      </c>
      <c r="H18" s="135"/>
      <c r="I18" s="135"/>
      <c r="J18" s="135"/>
      <c r="K18" s="131"/>
    </row>
    <row r="19" spans="2:11" ht="22.5" customHeight="1">
      <c r="B19" s="113" t="s">
        <v>1891</v>
      </c>
      <c r="C19" s="154"/>
      <c r="D19" s="154"/>
      <c r="E19" s="154"/>
      <c r="F19" s="155"/>
      <c r="G19" s="156" t="s">
        <v>1889</v>
      </c>
      <c r="H19" s="157"/>
      <c r="I19" s="157"/>
      <c r="J19" s="157"/>
      <c r="K19" s="158"/>
    </row>
    <row r="20" spans="2:11" ht="22.5" customHeight="1">
      <c r="B20" s="24"/>
      <c r="C20" s="115"/>
      <c r="D20" s="140"/>
      <c r="E20" s="140"/>
      <c r="F20" s="116" t="s">
        <v>199</v>
      </c>
      <c r="G20" s="120"/>
      <c r="H20" s="151"/>
      <c r="I20" s="151"/>
      <c r="J20" s="151"/>
      <c r="K20" s="116" t="s">
        <v>199</v>
      </c>
    </row>
    <row r="21" spans="2:11" ht="22.5" customHeight="1">
      <c r="B21" s="114" t="s">
        <v>1891</v>
      </c>
      <c r="C21" s="162"/>
      <c r="D21" s="162"/>
      <c r="E21" s="162"/>
      <c r="F21" s="163"/>
      <c r="G21" s="159" t="s">
        <v>1889</v>
      </c>
      <c r="H21" s="160"/>
      <c r="I21" s="160"/>
      <c r="J21" s="160"/>
      <c r="K21" s="161"/>
    </row>
    <row r="22" spans="2:11" ht="22.5" customHeight="1">
      <c r="B22" s="24"/>
      <c r="C22" s="115"/>
      <c r="D22" s="140"/>
      <c r="E22" s="140"/>
      <c r="F22" s="116" t="s">
        <v>199</v>
      </c>
      <c r="G22" s="121"/>
      <c r="H22" s="151"/>
      <c r="I22" s="151"/>
      <c r="J22" s="151"/>
      <c r="K22" s="116" t="s">
        <v>199</v>
      </c>
    </row>
    <row r="23" spans="2:11" ht="22.5" customHeight="1">
      <c r="B23" s="114" t="s">
        <v>1891</v>
      </c>
      <c r="C23" s="162"/>
      <c r="D23" s="162"/>
      <c r="E23" s="162"/>
      <c r="F23" s="163"/>
      <c r="G23" s="159" t="s">
        <v>1890</v>
      </c>
      <c r="H23" s="160"/>
      <c r="I23" s="160"/>
      <c r="J23" s="160"/>
      <c r="K23" s="161"/>
    </row>
    <row r="24" spans="2:11" ht="22.5" customHeight="1">
      <c r="B24" s="24"/>
      <c r="C24" s="115"/>
      <c r="D24" s="140"/>
      <c r="E24" s="140"/>
      <c r="F24" s="116" t="s">
        <v>199</v>
      </c>
      <c r="G24" s="120"/>
      <c r="H24" s="151"/>
      <c r="I24" s="151"/>
      <c r="J24" s="151"/>
      <c r="K24" s="116" t="s">
        <v>199</v>
      </c>
    </row>
    <row r="25" spans="2:11" ht="22.5" customHeight="1">
      <c r="B25" s="24"/>
      <c r="C25" s="12"/>
      <c r="D25" s="12"/>
      <c r="E25" s="12"/>
      <c r="F25" s="23"/>
      <c r="G25" s="22"/>
      <c r="H25" s="12"/>
      <c r="I25" s="12"/>
      <c r="J25" s="12"/>
      <c r="K25" s="23"/>
    </row>
    <row r="26" spans="2:11" ht="22.5" customHeight="1">
      <c r="B26" s="25"/>
      <c r="C26" s="112" t="s">
        <v>198</v>
      </c>
      <c r="D26" s="153"/>
      <c r="E26" s="153"/>
      <c r="F26" s="110" t="s">
        <v>199</v>
      </c>
      <c r="G26" s="111" t="s">
        <v>198</v>
      </c>
      <c r="H26" s="152"/>
      <c r="I26" s="152"/>
      <c r="J26" s="152"/>
      <c r="K26" s="110" t="s">
        <v>199</v>
      </c>
    </row>
    <row r="28" spans="2:4" ht="13.5">
      <c r="B28" s="167" t="s">
        <v>1894</v>
      </c>
      <c r="C28" s="167"/>
      <c r="D28" s="167"/>
    </row>
    <row r="29" spans="2:11" ht="13.5">
      <c r="B29" s="141"/>
      <c r="C29" s="142"/>
      <c r="D29" s="142"/>
      <c r="E29" s="142"/>
      <c r="F29" s="142"/>
      <c r="G29" s="142"/>
      <c r="H29" s="142"/>
      <c r="I29" s="142"/>
      <c r="J29" s="142"/>
      <c r="K29" s="143"/>
    </row>
    <row r="30" spans="2:11" ht="13.5">
      <c r="B30" s="144"/>
      <c r="C30" s="145"/>
      <c r="D30" s="145"/>
      <c r="E30" s="145"/>
      <c r="F30" s="145"/>
      <c r="G30" s="145"/>
      <c r="H30" s="145"/>
      <c r="I30" s="145"/>
      <c r="J30" s="145"/>
      <c r="K30" s="146"/>
    </row>
    <row r="31" spans="2:11" ht="13.5">
      <c r="B31" s="144"/>
      <c r="C31" s="145"/>
      <c r="D31" s="145"/>
      <c r="E31" s="145"/>
      <c r="F31" s="145"/>
      <c r="G31" s="145"/>
      <c r="H31" s="145"/>
      <c r="I31" s="145"/>
      <c r="J31" s="145"/>
      <c r="K31" s="146"/>
    </row>
    <row r="32" spans="2:11" ht="13.5">
      <c r="B32" s="144"/>
      <c r="C32" s="145"/>
      <c r="D32" s="145"/>
      <c r="E32" s="145"/>
      <c r="F32" s="145"/>
      <c r="G32" s="145"/>
      <c r="H32" s="145"/>
      <c r="I32" s="145"/>
      <c r="J32" s="145"/>
      <c r="K32" s="146"/>
    </row>
    <row r="33" spans="2:11" ht="13.5">
      <c r="B33" s="144"/>
      <c r="C33" s="145"/>
      <c r="D33" s="145"/>
      <c r="E33" s="145"/>
      <c r="F33" s="145"/>
      <c r="G33" s="145"/>
      <c r="H33" s="145"/>
      <c r="I33" s="145"/>
      <c r="J33" s="145"/>
      <c r="K33" s="146"/>
    </row>
    <row r="34" spans="2:11" ht="13.5">
      <c r="B34" s="147"/>
      <c r="C34" s="148"/>
      <c r="D34" s="148"/>
      <c r="E34" s="148"/>
      <c r="F34" s="148"/>
      <c r="G34" s="148"/>
      <c r="H34" s="148"/>
      <c r="I34" s="148"/>
      <c r="J34" s="148"/>
      <c r="K34" s="149"/>
    </row>
    <row r="36" ht="13.5">
      <c r="A36" s="16" t="s">
        <v>181</v>
      </c>
    </row>
    <row r="38" spans="1:2" ht="13.5">
      <c r="A38" s="20" t="s">
        <v>192</v>
      </c>
      <c r="B38" s="18" t="s">
        <v>190</v>
      </c>
    </row>
    <row r="39" spans="1:2" ht="13.5">
      <c r="A39" s="20" t="s">
        <v>193</v>
      </c>
      <c r="B39" s="18" t="s">
        <v>1869</v>
      </c>
    </row>
    <row r="40" spans="1:2" ht="13.5">
      <c r="A40" s="20" t="s">
        <v>194</v>
      </c>
      <c r="B40" s="18" t="s">
        <v>148</v>
      </c>
    </row>
    <row r="41" spans="1:3" ht="13.5">
      <c r="A41" s="20" t="s">
        <v>195</v>
      </c>
      <c r="B41" s="21" t="s">
        <v>200</v>
      </c>
      <c r="C41" s="18"/>
    </row>
    <row r="42" spans="1:2" ht="13.5">
      <c r="A42" s="20" t="s">
        <v>197</v>
      </c>
      <c r="B42" s="18" t="s">
        <v>196</v>
      </c>
    </row>
    <row r="43" spans="1:3" ht="13.5">
      <c r="A43" s="17"/>
      <c r="B43" s="19" t="s">
        <v>186</v>
      </c>
      <c r="C43" s="118" t="s">
        <v>189</v>
      </c>
    </row>
    <row r="44" spans="1:3" ht="13.5">
      <c r="A44" s="17"/>
      <c r="B44" s="19" t="s">
        <v>153</v>
      </c>
      <c r="C44" s="117" t="s">
        <v>1873</v>
      </c>
    </row>
    <row r="45" spans="2:3" ht="13.5">
      <c r="B45" s="19" t="s">
        <v>154</v>
      </c>
      <c r="C45" s="118" t="s">
        <v>203</v>
      </c>
    </row>
    <row r="46" spans="2:3" ht="13.5">
      <c r="B46" s="19" t="s">
        <v>155</v>
      </c>
      <c r="C46" s="117" t="s">
        <v>207</v>
      </c>
    </row>
    <row r="47" spans="2:4" ht="13.5">
      <c r="B47" s="19"/>
      <c r="C47" s="119" t="s">
        <v>208</v>
      </c>
      <c r="D47" s="118" t="s">
        <v>201</v>
      </c>
    </row>
    <row r="48" spans="3:11" ht="13.5" customHeight="1">
      <c r="C48" s="119" t="s">
        <v>209</v>
      </c>
      <c r="D48" s="164" t="s">
        <v>202</v>
      </c>
      <c r="E48" s="165"/>
      <c r="F48" s="165"/>
      <c r="G48" s="165"/>
      <c r="H48" s="165"/>
      <c r="I48" s="165"/>
      <c r="J48" s="165"/>
      <c r="K48" s="165"/>
    </row>
    <row r="49" spans="3:11" ht="13.5">
      <c r="C49" s="27"/>
      <c r="D49" s="165"/>
      <c r="E49" s="165"/>
      <c r="F49" s="165"/>
      <c r="G49" s="165"/>
      <c r="H49" s="165"/>
      <c r="I49" s="165"/>
      <c r="J49" s="165"/>
      <c r="K49" s="165"/>
    </row>
  </sheetData>
  <sheetProtection/>
  <mergeCells count="23">
    <mergeCell ref="H20:J20"/>
    <mergeCell ref="H22:J22"/>
    <mergeCell ref="C23:F23"/>
    <mergeCell ref="G23:K23"/>
    <mergeCell ref="C21:F21"/>
    <mergeCell ref="D22:E22"/>
    <mergeCell ref="D48:K49"/>
    <mergeCell ref="I2:L2"/>
    <mergeCell ref="I1:L1"/>
    <mergeCell ref="B18:F18"/>
    <mergeCell ref="C12:F14"/>
    <mergeCell ref="B28:D28"/>
    <mergeCell ref="G18:K18"/>
    <mergeCell ref="D24:E24"/>
    <mergeCell ref="B29:K34"/>
    <mergeCell ref="A16:L16"/>
    <mergeCell ref="H24:J24"/>
    <mergeCell ref="H26:J26"/>
    <mergeCell ref="D26:E26"/>
    <mergeCell ref="C19:F19"/>
    <mergeCell ref="D20:E20"/>
    <mergeCell ref="G19:K19"/>
    <mergeCell ref="G21:K21"/>
  </mergeCells>
  <conditionalFormatting sqref="H20:J20">
    <cfRule type="containsBlanks" priority="12" dxfId="16" stopIfTrue="1">
      <formula>LEN(TRIM(H20))=0</formula>
    </cfRule>
  </conditionalFormatting>
  <conditionalFormatting sqref="H22:J22">
    <cfRule type="containsBlanks" priority="11" dxfId="16" stopIfTrue="1">
      <formula>LEN(TRIM(H22))=0</formula>
    </cfRule>
  </conditionalFormatting>
  <conditionalFormatting sqref="H24:J24">
    <cfRule type="containsBlanks" priority="10" dxfId="16" stopIfTrue="1">
      <formula>LEN(TRIM(H24))=0</formula>
    </cfRule>
  </conditionalFormatting>
  <conditionalFormatting sqref="H26:J26">
    <cfRule type="containsBlanks" priority="9" dxfId="0" stopIfTrue="1">
      <formula>LEN(TRIM(H26))=0</formula>
    </cfRule>
  </conditionalFormatting>
  <conditionalFormatting sqref="C19:F19">
    <cfRule type="containsBlanks" priority="8" dxfId="0" stopIfTrue="1">
      <formula>LEN(TRIM(C19))=0</formula>
    </cfRule>
  </conditionalFormatting>
  <conditionalFormatting sqref="D20:E20">
    <cfRule type="containsBlanks" priority="7" dxfId="0" stopIfTrue="1">
      <formula>LEN(TRIM(D20))=0</formula>
    </cfRule>
  </conditionalFormatting>
  <conditionalFormatting sqref="C21:F21">
    <cfRule type="containsBlanks" priority="6" dxfId="0" stopIfTrue="1">
      <formula>LEN(TRIM(C21))=0</formula>
    </cfRule>
  </conditionalFormatting>
  <conditionalFormatting sqref="D22:E22">
    <cfRule type="containsBlanks" priority="5" dxfId="0" stopIfTrue="1">
      <formula>LEN(TRIM(D22))=0</formula>
    </cfRule>
  </conditionalFormatting>
  <conditionalFormatting sqref="C23:F23">
    <cfRule type="containsBlanks" priority="4" dxfId="0" stopIfTrue="1">
      <formula>LEN(TRIM(C23))=0</formula>
    </cfRule>
  </conditionalFormatting>
  <conditionalFormatting sqref="D24:E24">
    <cfRule type="containsBlanks" priority="3" dxfId="0" stopIfTrue="1">
      <formula>LEN(TRIM(D24))=0</formula>
    </cfRule>
  </conditionalFormatting>
  <conditionalFormatting sqref="D26:E26">
    <cfRule type="containsBlanks" priority="2" dxfId="0" stopIfTrue="1">
      <formula>LEN(TRIM(D26))=0</formula>
    </cfRule>
  </conditionalFormatting>
  <conditionalFormatting sqref="B29:K34">
    <cfRule type="containsBlanks" priority="1" dxfId="0" stopIfTrue="1">
      <formula>LEN(TRIM(B29))=0</formula>
    </cfRule>
  </conditionalFormatting>
  <dataValidations count="1">
    <dataValidation allowBlank="1" showInputMessage="1" showErrorMessage="1" sqref="I2:J2"/>
  </dataValidation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scale="105" r:id="rId2"/>
  <headerFooter alignWithMargins="0">
    <oddHeader>&amp;L様式２</oddHeader>
  </headerFooter>
  <ignoredErrors>
    <ignoredError sqref="A38:A42 B43:B46" numberStoredAsText="1"/>
  </ignoredErrors>
  <drawing r:id="rId1"/>
</worksheet>
</file>

<file path=xl/worksheets/sheet6.xml><?xml version="1.0" encoding="utf-8"?>
<worksheet xmlns="http://schemas.openxmlformats.org/spreadsheetml/2006/main" xmlns:r="http://schemas.openxmlformats.org/officeDocument/2006/relationships">
  <dimension ref="A1:I58"/>
  <sheetViews>
    <sheetView view="pageBreakPreview" zoomScale="115" zoomScaleSheetLayoutView="115" zoomScalePageLayoutView="0" workbookViewId="0" topLeftCell="A1">
      <selection activeCell="A1" sqref="A1"/>
    </sheetView>
  </sheetViews>
  <sheetFormatPr defaultColWidth="9.00390625" defaultRowHeight="13.5"/>
  <cols>
    <col min="1" max="1" width="7.50390625" style="0" customWidth="1"/>
    <col min="2" max="3" width="4.50390625" style="0" customWidth="1"/>
    <col min="4" max="4" width="15.00390625" style="0" customWidth="1"/>
    <col min="9" max="9" width="16.375" style="0" customWidth="1"/>
  </cols>
  <sheetData>
    <row r="1" spans="8:9" ht="13.5">
      <c r="H1" s="124" t="s">
        <v>179</v>
      </c>
      <c r="I1" s="124"/>
    </row>
    <row r="2" spans="8:9" ht="13.5" customHeight="1">
      <c r="H2" s="125" t="s">
        <v>1876</v>
      </c>
      <c r="I2" s="125"/>
    </row>
    <row r="4" ht="13.5">
      <c r="A4" s="16" t="s">
        <v>184</v>
      </c>
    </row>
    <row r="6" ht="13.5">
      <c r="G6" t="s">
        <v>173</v>
      </c>
    </row>
    <row r="7" ht="13.5">
      <c r="G7" t="s">
        <v>174</v>
      </c>
    </row>
    <row r="8" ht="13.5">
      <c r="G8" t="s">
        <v>175</v>
      </c>
    </row>
    <row r="9" ht="13.5">
      <c r="G9" t="s">
        <v>177</v>
      </c>
    </row>
    <row r="12" spans="1:9" ht="13.5">
      <c r="A12" s="123" t="s">
        <v>1877</v>
      </c>
      <c r="B12" s="123"/>
      <c r="C12" s="123"/>
      <c r="D12" s="123"/>
      <c r="E12" s="123"/>
      <c r="F12" s="123"/>
      <c r="G12" s="123"/>
      <c r="H12" s="123"/>
      <c r="I12" s="123"/>
    </row>
    <row r="15" spans="1:9" ht="13.5">
      <c r="A15" s="170" t="s">
        <v>1865</v>
      </c>
      <c r="B15" s="170"/>
      <c r="C15" s="170"/>
      <c r="D15" s="170"/>
      <c r="E15" s="170"/>
      <c r="F15" s="170"/>
      <c r="G15" s="170"/>
      <c r="H15" s="170"/>
      <c r="I15" s="170"/>
    </row>
    <row r="16" ht="13.5">
      <c r="A16" s="16" t="s">
        <v>191</v>
      </c>
    </row>
    <row r="17" ht="13.5">
      <c r="A17" s="16" t="s">
        <v>185</v>
      </c>
    </row>
    <row r="19" ht="13.5">
      <c r="A19" s="16" t="s">
        <v>181</v>
      </c>
    </row>
    <row r="21" spans="1:2" ht="13.5">
      <c r="A21" s="20" t="s">
        <v>212</v>
      </c>
      <c r="B21" t="s">
        <v>187</v>
      </c>
    </row>
    <row r="22" ht="13.5">
      <c r="A22" s="17"/>
    </row>
    <row r="23" spans="1:2" ht="13.5">
      <c r="A23" s="20" t="s">
        <v>213</v>
      </c>
      <c r="B23" t="s">
        <v>182</v>
      </c>
    </row>
    <row r="24" ht="13.5">
      <c r="A24" s="17"/>
    </row>
    <row r="25" spans="2:3" ht="13.5">
      <c r="B25" s="19" t="s">
        <v>186</v>
      </c>
      <c r="C25" s="18" t="s">
        <v>188</v>
      </c>
    </row>
    <row r="26" spans="2:3" ht="13.5">
      <c r="B26" s="1"/>
      <c r="C26" s="18"/>
    </row>
    <row r="27" spans="1:3" ht="13.5">
      <c r="A27" s="17"/>
      <c r="B27" s="19" t="s">
        <v>153</v>
      </c>
      <c r="C27" s="18" t="s">
        <v>190</v>
      </c>
    </row>
    <row r="28" spans="1:3" ht="13.5">
      <c r="A28" s="17"/>
      <c r="B28" s="1"/>
      <c r="C28" s="18"/>
    </row>
    <row r="29" spans="1:3" ht="13.5">
      <c r="A29" s="17"/>
      <c r="B29" s="19" t="s">
        <v>154</v>
      </c>
      <c r="C29" s="18" t="s">
        <v>1881</v>
      </c>
    </row>
    <row r="30" spans="2:3" ht="13.5">
      <c r="B30" s="1"/>
      <c r="C30" s="18"/>
    </row>
    <row r="31" spans="1:3" ht="13.5">
      <c r="A31" s="17"/>
      <c r="B31" s="19" t="s">
        <v>155</v>
      </c>
      <c r="C31" s="18" t="s">
        <v>148</v>
      </c>
    </row>
    <row r="32" spans="1:3" ht="13.5">
      <c r="A32" s="17"/>
      <c r="B32" s="1"/>
      <c r="C32" s="18"/>
    </row>
    <row r="33" spans="1:3" ht="13.5">
      <c r="A33" s="17"/>
      <c r="B33" s="19" t="s">
        <v>156</v>
      </c>
      <c r="C33" s="18" t="s">
        <v>159</v>
      </c>
    </row>
    <row r="34" spans="2:3" ht="13.5">
      <c r="B34" s="1"/>
      <c r="C34" s="18"/>
    </row>
    <row r="35" spans="2:3" ht="13.5">
      <c r="B35" s="19" t="s">
        <v>157</v>
      </c>
      <c r="C35" s="18" t="s">
        <v>183</v>
      </c>
    </row>
    <row r="36" spans="2:3" ht="13.5">
      <c r="B36" s="1"/>
      <c r="C36" s="18"/>
    </row>
    <row r="37" spans="2:3" ht="13.5">
      <c r="B37" s="19" t="s">
        <v>158</v>
      </c>
      <c r="C37" s="18" t="s">
        <v>206</v>
      </c>
    </row>
    <row r="38" spans="2:3" ht="13.5">
      <c r="B38" s="1"/>
      <c r="C38" s="18"/>
    </row>
    <row r="39" spans="1:3" ht="13.5">
      <c r="A39" s="17"/>
      <c r="B39" s="19" t="s">
        <v>160</v>
      </c>
      <c r="C39" s="18" t="s">
        <v>150</v>
      </c>
    </row>
    <row r="40" spans="1:3" ht="13.5">
      <c r="A40" s="17"/>
      <c r="B40" s="1"/>
      <c r="C40" s="18"/>
    </row>
    <row r="41" spans="1:3" ht="13.5">
      <c r="A41" s="17"/>
      <c r="B41" s="19" t="s">
        <v>161</v>
      </c>
      <c r="C41" s="18" t="s">
        <v>151</v>
      </c>
    </row>
    <row r="42" spans="2:3" ht="13.5">
      <c r="B42" s="1"/>
      <c r="C42" s="18"/>
    </row>
    <row r="43" spans="1:3" ht="13.5">
      <c r="A43" s="17"/>
      <c r="B43" s="19" t="s">
        <v>205</v>
      </c>
      <c r="C43" s="18" t="s">
        <v>152</v>
      </c>
    </row>
    <row r="44" spans="1:2" ht="13.5">
      <c r="A44" s="17"/>
      <c r="B44" s="16"/>
    </row>
    <row r="45" spans="1:2" ht="13.5">
      <c r="A45" s="20" t="s">
        <v>214</v>
      </c>
      <c r="B45" s="18" t="s">
        <v>210</v>
      </c>
    </row>
    <row r="46" spans="1:2" ht="13.5">
      <c r="A46" s="17"/>
      <c r="B46" s="16"/>
    </row>
    <row r="47" spans="1:3" ht="13.5">
      <c r="A47" s="17"/>
      <c r="B47" s="19" t="s">
        <v>186</v>
      </c>
      <c r="C47" s="18" t="s">
        <v>189</v>
      </c>
    </row>
    <row r="48" spans="1:3" ht="13.5">
      <c r="A48" s="17"/>
      <c r="B48" s="1"/>
      <c r="C48" s="16"/>
    </row>
    <row r="49" spans="1:3" ht="13.5">
      <c r="A49" s="17"/>
      <c r="B49" s="19" t="s">
        <v>153</v>
      </c>
      <c r="C49" t="s">
        <v>1872</v>
      </c>
    </row>
    <row r="50" ht="13.5">
      <c r="B50" s="1"/>
    </row>
    <row r="51" spans="2:9" ht="13.5">
      <c r="B51" s="19" t="s">
        <v>154</v>
      </c>
      <c r="C51" s="171" t="s">
        <v>204</v>
      </c>
      <c r="D51" s="172"/>
      <c r="E51" s="172"/>
      <c r="F51" s="172"/>
      <c r="G51" s="172"/>
      <c r="H51" s="172"/>
      <c r="I51" s="172"/>
    </row>
    <row r="52" spans="2:3" ht="13.5">
      <c r="B52" s="16"/>
      <c r="C52" s="16"/>
    </row>
    <row r="53" spans="2:3" ht="13.5" customHeight="1">
      <c r="B53" s="19" t="s">
        <v>155</v>
      </c>
      <c r="C53" t="s">
        <v>207</v>
      </c>
    </row>
    <row r="55" spans="3:4" ht="13.5">
      <c r="C55" s="1" t="s">
        <v>208</v>
      </c>
      <c r="D55" s="18" t="s">
        <v>201</v>
      </c>
    </row>
    <row r="56" ht="13.5">
      <c r="C56" s="1"/>
    </row>
    <row r="57" spans="3:9" ht="13.5">
      <c r="C57" s="1" t="s">
        <v>209</v>
      </c>
      <c r="D57" s="168" t="s">
        <v>202</v>
      </c>
      <c r="E57" s="169"/>
      <c r="F57" s="169"/>
      <c r="G57" s="169"/>
      <c r="H57" s="169"/>
      <c r="I57" s="169"/>
    </row>
    <row r="58" spans="4:9" ht="13.5">
      <c r="D58" s="169"/>
      <c r="E58" s="169"/>
      <c r="F58" s="169"/>
      <c r="G58" s="169"/>
      <c r="H58" s="169"/>
      <c r="I58" s="169"/>
    </row>
  </sheetData>
  <sheetProtection/>
  <mergeCells count="6">
    <mergeCell ref="H2:I2"/>
    <mergeCell ref="H1:I1"/>
    <mergeCell ref="A12:I12"/>
    <mergeCell ref="D57:I58"/>
    <mergeCell ref="A15:I15"/>
    <mergeCell ref="C51:I51"/>
  </mergeCells>
  <dataValidations count="1">
    <dataValidation allowBlank="1" showInputMessage="1" showErrorMessage="1" sqref="H2:I2"/>
  </dataValidations>
  <printOptions horizontalCentered="1" verticalCentered="1"/>
  <pageMargins left="0.7874015748031497" right="0.7874015748031497" top="0.7874015748031497" bottom="0.984251968503937" header="0.5118110236220472" footer="0.5118110236220472"/>
  <pageSetup blackAndWhite="1" horizontalDpi="600" verticalDpi="600" orientation="portrait" paperSize="9" r:id="rId2"/>
  <headerFooter alignWithMargins="0">
    <oddHeader>&amp;L&amp;A</oddHeader>
  </headerFooter>
  <ignoredErrors>
    <ignoredError sqref="B35:B41 B47:B51 B53 A24:A34 B43 B25:B34 A46 A37:A45 A22 A21 A23" numberStoredAsText="1"/>
  </ignoredErrors>
  <drawing r:id="rId1"/>
</worksheet>
</file>

<file path=xl/worksheets/sheet7.xml><?xml version="1.0" encoding="utf-8"?>
<worksheet xmlns="http://schemas.openxmlformats.org/spreadsheetml/2006/main" xmlns:r="http://schemas.openxmlformats.org/officeDocument/2006/relationships">
  <dimension ref="A1:I56"/>
  <sheetViews>
    <sheetView view="pageBreakPreview" zoomScale="115" zoomScaleSheetLayoutView="115" zoomScalePageLayoutView="0" workbookViewId="0" topLeftCell="A1">
      <selection activeCell="A1" sqref="A1"/>
    </sheetView>
  </sheetViews>
  <sheetFormatPr defaultColWidth="9.00390625" defaultRowHeight="13.5"/>
  <cols>
    <col min="1" max="1" width="7.50390625" style="0" customWidth="1"/>
    <col min="2" max="3" width="4.50390625" style="0" customWidth="1"/>
    <col min="4" max="4" width="15.00390625" style="0" customWidth="1"/>
    <col min="9" max="9" width="16.375" style="0" customWidth="1"/>
  </cols>
  <sheetData>
    <row r="1" spans="8:9" ht="13.5">
      <c r="H1" s="124" t="s">
        <v>179</v>
      </c>
      <c r="I1" s="124"/>
    </row>
    <row r="2" spans="8:9" ht="13.5" customHeight="1">
      <c r="H2" s="125" t="s">
        <v>1876</v>
      </c>
      <c r="I2" s="125"/>
    </row>
    <row r="4" ht="13.5">
      <c r="A4" s="16" t="s">
        <v>184</v>
      </c>
    </row>
    <row r="6" ht="13.5">
      <c r="G6" t="s">
        <v>173</v>
      </c>
    </row>
    <row r="7" ht="13.5">
      <c r="G7" t="s">
        <v>174</v>
      </c>
    </row>
    <row r="8" ht="13.5">
      <c r="G8" t="s">
        <v>175</v>
      </c>
    </row>
    <row r="9" ht="13.5">
      <c r="G9" t="s">
        <v>177</v>
      </c>
    </row>
    <row r="12" spans="1:9" ht="13.5">
      <c r="A12" s="123" t="s">
        <v>1878</v>
      </c>
      <c r="B12" s="123"/>
      <c r="C12" s="123"/>
      <c r="D12" s="123"/>
      <c r="E12" s="123"/>
      <c r="F12" s="123"/>
      <c r="G12" s="123"/>
      <c r="H12" s="123"/>
      <c r="I12" s="123"/>
    </row>
    <row r="15" spans="1:9" ht="13.5">
      <c r="A15" s="170" t="s">
        <v>1879</v>
      </c>
      <c r="B15" s="170"/>
      <c r="C15" s="170"/>
      <c r="D15" s="170"/>
      <c r="E15" s="170"/>
      <c r="F15" s="170"/>
      <c r="G15" s="170"/>
      <c r="H15" s="170"/>
      <c r="I15" s="170"/>
    </row>
    <row r="16" ht="13.5">
      <c r="A16" s="16"/>
    </row>
    <row r="17" ht="13.5">
      <c r="A17" s="16" t="s">
        <v>185</v>
      </c>
    </row>
    <row r="19" ht="13.5">
      <c r="A19" s="16" t="s">
        <v>178</v>
      </c>
    </row>
    <row r="21" spans="1:2" ht="13.5">
      <c r="A21" s="20" t="s">
        <v>192</v>
      </c>
      <c r="B21" t="s">
        <v>187</v>
      </c>
    </row>
    <row r="22" ht="13.5">
      <c r="A22" s="17"/>
    </row>
    <row r="23" spans="1:2" ht="13.5">
      <c r="A23" s="20" t="s">
        <v>213</v>
      </c>
      <c r="B23" t="s">
        <v>182</v>
      </c>
    </row>
    <row r="24" ht="13.5">
      <c r="A24" s="17"/>
    </row>
    <row r="25" spans="2:3" ht="13.5">
      <c r="B25" s="19" t="s">
        <v>186</v>
      </c>
      <c r="C25" s="18" t="s">
        <v>188</v>
      </c>
    </row>
    <row r="26" spans="2:3" ht="13.5">
      <c r="B26" s="1"/>
      <c r="C26" s="18"/>
    </row>
    <row r="27" spans="1:3" ht="13.5">
      <c r="A27" s="17"/>
      <c r="B27" s="19" t="s">
        <v>153</v>
      </c>
      <c r="C27" s="18" t="s">
        <v>190</v>
      </c>
    </row>
    <row r="28" spans="1:3" ht="13.5">
      <c r="A28" s="17"/>
      <c r="B28" s="1"/>
      <c r="C28" s="18"/>
    </row>
    <row r="29" spans="1:3" ht="13.5">
      <c r="A29" s="17"/>
      <c r="B29" s="19" t="s">
        <v>154</v>
      </c>
      <c r="C29" s="18" t="s">
        <v>1882</v>
      </c>
    </row>
    <row r="30" spans="2:3" ht="13.5">
      <c r="B30" s="1"/>
      <c r="C30" s="18"/>
    </row>
    <row r="31" spans="1:3" ht="13.5">
      <c r="A31" s="17"/>
      <c r="B31" s="19" t="s">
        <v>155</v>
      </c>
      <c r="C31" s="18" t="s">
        <v>148</v>
      </c>
    </row>
    <row r="32" spans="1:3" ht="13.5">
      <c r="A32" s="17"/>
      <c r="B32" s="1"/>
      <c r="C32" s="18"/>
    </row>
    <row r="33" spans="2:3" ht="13.5">
      <c r="B33" s="19" t="s">
        <v>1883</v>
      </c>
      <c r="C33" s="18" t="s">
        <v>183</v>
      </c>
    </row>
    <row r="34" spans="2:3" ht="13.5">
      <c r="B34" s="1"/>
      <c r="C34" s="18"/>
    </row>
    <row r="35" spans="2:3" ht="13.5">
      <c r="B35" s="19" t="s">
        <v>1884</v>
      </c>
      <c r="C35" s="18" t="s">
        <v>206</v>
      </c>
    </row>
    <row r="36" spans="2:3" ht="13.5">
      <c r="B36" s="1"/>
      <c r="C36" s="18"/>
    </row>
    <row r="37" spans="1:3" ht="13.5">
      <c r="A37" s="17"/>
      <c r="B37" s="19" t="s">
        <v>1885</v>
      </c>
      <c r="C37" s="18" t="s">
        <v>150</v>
      </c>
    </row>
    <row r="38" spans="1:3" ht="13.5">
      <c r="A38" s="17"/>
      <c r="B38" s="1"/>
      <c r="C38" s="18"/>
    </row>
    <row r="39" spans="1:3" ht="13.5">
      <c r="A39" s="17"/>
      <c r="B39" s="19" t="s">
        <v>1886</v>
      </c>
      <c r="C39" s="18" t="s">
        <v>151</v>
      </c>
    </row>
    <row r="40" spans="2:3" ht="13.5">
      <c r="B40" s="1"/>
      <c r="C40" s="18"/>
    </row>
    <row r="41" spans="1:3" ht="13.5">
      <c r="A41" s="17"/>
      <c r="B41" s="19" t="s">
        <v>1887</v>
      </c>
      <c r="C41" s="18" t="s">
        <v>152</v>
      </c>
    </row>
    <row r="42" spans="1:2" ht="13.5">
      <c r="A42" s="17"/>
      <c r="B42" s="16"/>
    </row>
    <row r="43" spans="1:2" ht="13.5">
      <c r="A43" s="20" t="s">
        <v>214</v>
      </c>
      <c r="B43" s="18" t="s">
        <v>210</v>
      </c>
    </row>
    <row r="44" spans="1:2" ht="13.5">
      <c r="A44" s="17"/>
      <c r="B44" s="16"/>
    </row>
    <row r="45" spans="1:3" ht="13.5">
      <c r="A45" s="17"/>
      <c r="B45" s="19" t="s">
        <v>186</v>
      </c>
      <c r="C45" s="18" t="s">
        <v>189</v>
      </c>
    </row>
    <row r="46" spans="1:3" ht="13.5">
      <c r="A46" s="17"/>
      <c r="B46" s="1"/>
      <c r="C46" s="16"/>
    </row>
    <row r="47" spans="1:3" ht="13.5">
      <c r="A47" s="17"/>
      <c r="B47" s="19" t="s">
        <v>153</v>
      </c>
      <c r="C47" t="s">
        <v>1872</v>
      </c>
    </row>
    <row r="48" ht="13.5">
      <c r="B48" s="1"/>
    </row>
    <row r="49" spans="2:9" ht="13.5">
      <c r="B49" s="19" t="s">
        <v>154</v>
      </c>
      <c r="C49" s="171" t="s">
        <v>204</v>
      </c>
      <c r="D49" s="172"/>
      <c r="E49" s="172"/>
      <c r="F49" s="172"/>
      <c r="G49" s="172"/>
      <c r="H49" s="172"/>
      <c r="I49" s="172"/>
    </row>
    <row r="50" spans="2:3" ht="13.5">
      <c r="B50" s="16"/>
      <c r="C50" s="16"/>
    </row>
    <row r="51" spans="2:3" ht="13.5">
      <c r="B51" s="19" t="s">
        <v>155</v>
      </c>
      <c r="C51" t="s">
        <v>207</v>
      </c>
    </row>
    <row r="53" spans="3:4" ht="13.5" customHeight="1">
      <c r="C53" s="1" t="s">
        <v>208</v>
      </c>
      <c r="D53" s="18" t="s">
        <v>201</v>
      </c>
    </row>
    <row r="54" ht="13.5">
      <c r="C54" s="1"/>
    </row>
    <row r="55" spans="3:9" ht="13.5">
      <c r="C55" s="1" t="s">
        <v>209</v>
      </c>
      <c r="D55" s="168" t="s">
        <v>202</v>
      </c>
      <c r="E55" s="169"/>
      <c r="F55" s="169"/>
      <c r="G55" s="169"/>
      <c r="H55" s="169"/>
      <c r="I55" s="169"/>
    </row>
    <row r="56" spans="4:9" ht="13.5">
      <c r="D56" s="169"/>
      <c r="E56" s="169"/>
      <c r="F56" s="169"/>
      <c r="G56" s="169"/>
      <c r="H56" s="169"/>
      <c r="I56" s="169"/>
    </row>
  </sheetData>
  <sheetProtection/>
  <mergeCells count="6">
    <mergeCell ref="H1:I1"/>
    <mergeCell ref="H2:I2"/>
    <mergeCell ref="A12:I12"/>
    <mergeCell ref="A15:I15"/>
    <mergeCell ref="C49:I49"/>
    <mergeCell ref="D55:I56"/>
  </mergeCells>
  <dataValidations count="1">
    <dataValidation allowBlank="1" showInputMessage="1" showErrorMessage="1" sqref="H2:I2"/>
  </dataValidations>
  <printOptions horizontalCentered="1" verticalCentered="1"/>
  <pageMargins left="0.7874015748031497" right="0.7874015748031497" top="0.7874015748031497" bottom="0.984251968503937" header="0.5118110236220472" footer="0.5118110236220472"/>
  <pageSetup blackAndWhite="1" horizontalDpi="600" verticalDpi="600" orientation="portrait" paperSize="9" r:id="rId2"/>
  <headerFooter alignWithMargins="0">
    <oddHeader>&amp;L&amp;A</oddHeader>
  </headerFooter>
  <drawing r:id="rId1"/>
</worksheet>
</file>

<file path=xl/worksheets/sheet8.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1">
      <selection activeCell="A1" sqref="A1:D1"/>
    </sheetView>
  </sheetViews>
  <sheetFormatPr defaultColWidth="9.00390625" defaultRowHeight="27" customHeight="1"/>
  <cols>
    <col min="1" max="1" width="18.00390625" style="0" customWidth="1"/>
    <col min="2" max="2" width="37.50390625" style="0" customWidth="1"/>
    <col min="4" max="4" width="18.00390625" style="0" customWidth="1"/>
  </cols>
  <sheetData>
    <row r="1" spans="1:4" ht="27" customHeight="1">
      <c r="A1" s="126" t="s">
        <v>165</v>
      </c>
      <c r="B1" s="126"/>
      <c r="C1" s="126"/>
      <c r="D1" s="126"/>
    </row>
    <row r="2" spans="1:4" ht="27" customHeight="1">
      <c r="A2" s="2" t="s">
        <v>162</v>
      </c>
      <c r="B2" s="3"/>
      <c r="C2" s="8" t="s">
        <v>1075</v>
      </c>
      <c r="D2" s="105" t="s">
        <v>1076</v>
      </c>
    </row>
    <row r="3" spans="1:4" ht="27" customHeight="1">
      <c r="A3" s="2" t="s">
        <v>163</v>
      </c>
      <c r="B3" s="3"/>
      <c r="C3" s="8" t="s">
        <v>166</v>
      </c>
      <c r="D3" s="26"/>
    </row>
    <row r="4" spans="1:4" ht="27" customHeight="1">
      <c r="A4" s="2" t="s">
        <v>164</v>
      </c>
      <c r="B4" s="2"/>
      <c r="C4" s="8" t="s">
        <v>167</v>
      </c>
      <c r="D4" s="8"/>
    </row>
    <row r="5" spans="1:4" ht="27" customHeight="1">
      <c r="A5" s="2" t="s">
        <v>180</v>
      </c>
      <c r="B5" s="130" t="s">
        <v>1896</v>
      </c>
      <c r="C5" s="135"/>
      <c r="D5" s="131"/>
    </row>
    <row r="6" spans="1:4" ht="27" customHeight="1">
      <c r="A6" s="9" t="s">
        <v>149</v>
      </c>
      <c r="B6" s="4"/>
      <c r="C6" s="4"/>
      <c r="D6" s="5"/>
    </row>
    <row r="7" spans="1:4" ht="27" customHeight="1">
      <c r="A7" s="11"/>
      <c r="B7" s="12"/>
      <c r="C7" s="12"/>
      <c r="D7" s="13"/>
    </row>
    <row r="8" spans="1:4" ht="27" customHeight="1">
      <c r="A8" s="11"/>
      <c r="B8" s="12"/>
      <c r="C8" s="12"/>
      <c r="D8" s="13"/>
    </row>
    <row r="9" spans="1:4" ht="27" customHeight="1">
      <c r="A9" s="11"/>
      <c r="B9" s="12"/>
      <c r="C9" s="12"/>
      <c r="D9" s="13"/>
    </row>
    <row r="10" spans="1:4" ht="27" customHeight="1">
      <c r="A10" s="11"/>
      <c r="B10" s="12"/>
      <c r="C10" s="12"/>
      <c r="D10" s="13"/>
    </row>
    <row r="11" spans="1:4" ht="27" customHeight="1">
      <c r="A11" s="10"/>
      <c r="B11" s="6"/>
      <c r="C11" s="6"/>
      <c r="D11" s="7"/>
    </row>
    <row r="12" spans="1:4" ht="27" customHeight="1">
      <c r="A12" s="9" t="s">
        <v>168</v>
      </c>
      <c r="B12" s="4"/>
      <c r="C12" s="4"/>
      <c r="D12" s="5"/>
    </row>
    <row r="13" spans="1:4" ht="27" customHeight="1">
      <c r="A13" s="11"/>
      <c r="B13" s="12"/>
      <c r="C13" s="12"/>
      <c r="D13" s="13"/>
    </row>
    <row r="14" spans="1:4" ht="27" customHeight="1">
      <c r="A14" s="11"/>
      <c r="B14" s="12"/>
      <c r="C14" s="12"/>
      <c r="D14" s="13"/>
    </row>
    <row r="15" spans="1:4" ht="27" customHeight="1">
      <c r="A15" s="11"/>
      <c r="B15" s="12"/>
      <c r="C15" s="12"/>
      <c r="D15" s="13"/>
    </row>
    <row r="16" spans="1:4" ht="27" customHeight="1">
      <c r="A16" s="11"/>
      <c r="B16" s="12"/>
      <c r="C16" s="12"/>
      <c r="D16" s="13"/>
    </row>
    <row r="17" spans="1:4" ht="27" customHeight="1">
      <c r="A17" s="10"/>
      <c r="B17" s="6"/>
      <c r="C17" s="6"/>
      <c r="D17" s="7"/>
    </row>
    <row r="18" spans="1:4" ht="27" customHeight="1">
      <c r="A18" s="2" t="s">
        <v>169</v>
      </c>
      <c r="B18" s="28" t="s">
        <v>199</v>
      </c>
      <c r="C18" s="173" t="s">
        <v>211</v>
      </c>
      <c r="D18" s="174"/>
    </row>
    <row r="19" spans="1:4" ht="27" customHeight="1">
      <c r="A19" s="9" t="s">
        <v>170</v>
      </c>
      <c r="B19" s="109"/>
      <c r="C19" s="4"/>
      <c r="D19" s="5"/>
    </row>
    <row r="20" spans="1:4" ht="27" customHeight="1">
      <c r="A20" s="11"/>
      <c r="B20" s="106" t="s">
        <v>1866</v>
      </c>
      <c r="C20" s="12"/>
      <c r="D20" s="13" t="s">
        <v>422</v>
      </c>
    </row>
    <row r="21" spans="1:4" ht="27" customHeight="1">
      <c r="A21" s="11"/>
      <c r="B21" s="106" t="s">
        <v>421</v>
      </c>
      <c r="C21" s="12"/>
      <c r="D21" s="13" t="s">
        <v>422</v>
      </c>
    </row>
    <row r="22" spans="1:4" ht="27" customHeight="1">
      <c r="A22" s="11"/>
      <c r="B22" s="106"/>
      <c r="C22" s="12"/>
      <c r="D22" s="13"/>
    </row>
    <row r="23" spans="1:4" ht="27" customHeight="1">
      <c r="A23" s="11"/>
      <c r="B23" s="106"/>
      <c r="C23" s="12"/>
      <c r="D23" s="13"/>
    </row>
    <row r="24" spans="1:4" ht="27" customHeight="1">
      <c r="A24" s="10"/>
      <c r="B24" s="107" t="s">
        <v>423</v>
      </c>
      <c r="C24" s="6"/>
      <c r="D24" s="13" t="s">
        <v>422</v>
      </c>
    </row>
    <row r="25" spans="1:4" ht="27" customHeight="1">
      <c r="A25" s="127" t="s">
        <v>172</v>
      </c>
      <c r="B25" s="14"/>
      <c r="C25" s="4"/>
      <c r="D25" s="5"/>
    </row>
    <row r="26" spans="1:4" ht="27" customHeight="1">
      <c r="A26" s="129"/>
      <c r="B26" s="15"/>
      <c r="C26" s="6"/>
      <c r="D26" s="7"/>
    </row>
    <row r="27" spans="1:4" ht="27" customHeight="1">
      <c r="A27" s="127" t="s">
        <v>171</v>
      </c>
      <c r="B27" s="14"/>
      <c r="C27" s="4"/>
      <c r="D27" s="5"/>
    </row>
    <row r="28" spans="1:4" ht="27" customHeight="1">
      <c r="A28" s="128"/>
      <c r="B28" s="15"/>
      <c r="C28" s="6"/>
      <c r="D28" s="7"/>
    </row>
  </sheetData>
  <sheetProtection/>
  <mergeCells count="5">
    <mergeCell ref="A1:D1"/>
    <mergeCell ref="A27:A28"/>
    <mergeCell ref="A25:A26"/>
    <mergeCell ref="C18:D18"/>
    <mergeCell ref="B5:D5"/>
  </mergeCells>
  <printOptions horizontalCentered="1" verticalCentered="1"/>
  <pageMargins left="0.7874015748031497" right="0.3937007874015748" top="0.5905511811023623" bottom="0.5905511811023623" header="0.5118110236220472" footer="0.31496062992125984"/>
  <pageSetup blackAndWhite="1" horizontalDpi="600" verticalDpi="600" orientation="portrait" paperSize="9" scale="110" r:id="rId2"/>
  <headerFooter alignWithMargins="0">
    <oddHeader>&amp;L&amp;A</oddHeader>
  </headerFooter>
  <drawing r:id="rId1"/>
</worksheet>
</file>

<file path=xl/worksheets/sheet9.xml><?xml version="1.0" encoding="utf-8"?>
<worksheet xmlns="http://schemas.openxmlformats.org/spreadsheetml/2006/main" xmlns:r="http://schemas.openxmlformats.org/officeDocument/2006/relationships">
  <dimension ref="A1:D25"/>
  <sheetViews>
    <sheetView view="pageBreakPreview" zoomScaleSheetLayoutView="100" zoomScalePageLayoutView="0" workbookViewId="0" topLeftCell="A1">
      <selection activeCell="A1" sqref="A1:D1"/>
    </sheetView>
  </sheetViews>
  <sheetFormatPr defaultColWidth="9.00390625" defaultRowHeight="27" customHeight="1"/>
  <cols>
    <col min="1" max="1" width="18.00390625" style="0" customWidth="1"/>
    <col min="2" max="2" width="37.50390625" style="0" customWidth="1"/>
    <col min="4" max="4" width="18.00390625" style="0" customWidth="1"/>
  </cols>
  <sheetData>
    <row r="1" spans="1:4" ht="27" customHeight="1">
      <c r="A1" s="126" t="s">
        <v>1880</v>
      </c>
      <c r="B1" s="126"/>
      <c r="C1" s="126"/>
      <c r="D1" s="126"/>
    </row>
    <row r="2" spans="1:4" ht="27" customHeight="1">
      <c r="A2" s="2" t="s">
        <v>162</v>
      </c>
      <c r="B2" s="3"/>
      <c r="C2" s="8" t="s">
        <v>1075</v>
      </c>
      <c r="D2" s="105" t="s">
        <v>1076</v>
      </c>
    </row>
    <row r="3" spans="1:4" ht="27" customHeight="1">
      <c r="A3" s="2" t="s">
        <v>163</v>
      </c>
      <c r="B3" s="3"/>
      <c r="C3" s="8" t="s">
        <v>166</v>
      </c>
      <c r="D3" s="26"/>
    </row>
    <row r="4" spans="1:4" ht="27" customHeight="1">
      <c r="A4" s="2" t="s">
        <v>164</v>
      </c>
      <c r="B4" s="2"/>
      <c r="C4" s="8" t="s">
        <v>48</v>
      </c>
      <c r="D4" s="8"/>
    </row>
    <row r="5" spans="1:4" ht="27" customHeight="1">
      <c r="A5" s="9" t="s">
        <v>168</v>
      </c>
      <c r="B5" s="4"/>
      <c r="C5" s="4"/>
      <c r="D5" s="5"/>
    </row>
    <row r="6" spans="1:4" ht="27" customHeight="1">
      <c r="A6" s="11"/>
      <c r="B6" s="12"/>
      <c r="C6" s="12"/>
      <c r="D6" s="13"/>
    </row>
    <row r="7" spans="1:4" ht="27" customHeight="1">
      <c r="A7" s="11"/>
      <c r="B7" s="12"/>
      <c r="C7" s="12"/>
      <c r="D7" s="13"/>
    </row>
    <row r="8" spans="1:4" ht="27" customHeight="1">
      <c r="A8" s="11"/>
      <c r="B8" s="12"/>
      <c r="C8" s="12"/>
      <c r="D8" s="13"/>
    </row>
    <row r="9" spans="1:4" ht="27" customHeight="1">
      <c r="A9" s="11"/>
      <c r="B9" s="12"/>
      <c r="C9" s="12"/>
      <c r="D9" s="13"/>
    </row>
    <row r="10" spans="1:4" ht="27" customHeight="1">
      <c r="A10" s="11"/>
      <c r="B10" s="12"/>
      <c r="C10" s="12"/>
      <c r="D10" s="13"/>
    </row>
    <row r="11" spans="1:4" ht="27" customHeight="1">
      <c r="A11" s="11"/>
      <c r="B11" s="12"/>
      <c r="C11" s="12"/>
      <c r="D11" s="13"/>
    </row>
    <row r="12" spans="1:4" ht="27" customHeight="1">
      <c r="A12" s="11"/>
      <c r="B12" s="12"/>
      <c r="C12" s="12"/>
      <c r="D12" s="13"/>
    </row>
    <row r="13" spans="1:4" ht="27" customHeight="1">
      <c r="A13" s="11"/>
      <c r="B13" s="12"/>
      <c r="C13" s="12"/>
      <c r="D13" s="13"/>
    </row>
    <row r="14" spans="1:4" ht="27" customHeight="1">
      <c r="A14" s="10"/>
      <c r="B14" s="6"/>
      <c r="C14" s="6"/>
      <c r="D14" s="7"/>
    </row>
    <row r="15" spans="1:4" ht="27" customHeight="1">
      <c r="A15" s="2" t="s">
        <v>169</v>
      </c>
      <c r="B15" s="28" t="s">
        <v>199</v>
      </c>
      <c r="C15" s="173" t="s">
        <v>211</v>
      </c>
      <c r="D15" s="174"/>
    </row>
    <row r="16" spans="1:4" ht="27" customHeight="1">
      <c r="A16" s="9" t="s">
        <v>170</v>
      </c>
      <c r="B16" s="109"/>
      <c r="C16" s="4"/>
      <c r="D16" s="5"/>
    </row>
    <row r="17" spans="1:4" ht="27" customHeight="1">
      <c r="A17" s="11"/>
      <c r="B17" s="106" t="s">
        <v>1898</v>
      </c>
      <c r="C17" s="12"/>
      <c r="D17" s="13" t="s">
        <v>422</v>
      </c>
    </row>
    <row r="18" spans="1:4" ht="27" customHeight="1">
      <c r="A18" s="11"/>
      <c r="B18" s="106" t="s">
        <v>421</v>
      </c>
      <c r="C18" s="12"/>
      <c r="D18" s="13" t="s">
        <v>422</v>
      </c>
    </row>
    <row r="19" spans="1:4" ht="27" customHeight="1">
      <c r="A19" s="11"/>
      <c r="B19" s="106"/>
      <c r="C19" s="12"/>
      <c r="D19" s="13"/>
    </row>
    <row r="20" spans="1:4" ht="27" customHeight="1">
      <c r="A20" s="11"/>
      <c r="B20" s="106"/>
      <c r="C20" s="12"/>
      <c r="D20" s="13"/>
    </row>
    <row r="21" spans="1:4" ht="27" customHeight="1">
      <c r="A21" s="10"/>
      <c r="B21" s="107" t="s">
        <v>423</v>
      </c>
      <c r="C21" s="6"/>
      <c r="D21" s="13" t="s">
        <v>422</v>
      </c>
    </row>
    <row r="22" spans="1:4" ht="27" customHeight="1">
      <c r="A22" s="127" t="s">
        <v>172</v>
      </c>
      <c r="B22" s="14"/>
      <c r="C22" s="4"/>
      <c r="D22" s="5"/>
    </row>
    <row r="23" spans="1:4" ht="27" customHeight="1">
      <c r="A23" s="129"/>
      <c r="B23" s="15"/>
      <c r="C23" s="6"/>
      <c r="D23" s="7"/>
    </row>
    <row r="24" spans="1:4" ht="27" customHeight="1">
      <c r="A24" s="127" t="s">
        <v>171</v>
      </c>
      <c r="B24" s="14"/>
      <c r="C24" s="4"/>
      <c r="D24" s="5"/>
    </row>
    <row r="25" spans="1:4" ht="27" customHeight="1">
      <c r="A25" s="128"/>
      <c r="B25" s="15"/>
      <c r="C25" s="6"/>
      <c r="D25" s="7"/>
    </row>
  </sheetData>
  <sheetProtection/>
  <mergeCells count="4">
    <mergeCell ref="A1:D1"/>
    <mergeCell ref="C15:D15"/>
    <mergeCell ref="A22:A23"/>
    <mergeCell ref="A24:A25"/>
  </mergeCells>
  <printOptions horizontalCentered="1" verticalCentered="1"/>
  <pageMargins left="0.7874015748031497" right="0.3937007874015748" top="0.5905511811023623" bottom="0.5905511811023623" header="0.5118110236220472" footer="0.31496062992125984"/>
  <pageSetup blackAndWhite="1" horizontalDpi="600" verticalDpi="600" orientation="portrait" paperSize="9" scale="110" r:id="rId2"/>
  <headerFooter alignWithMargins="0">
    <oddHeader>&amp;L&amp;A</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上原　幸大</dc:creator>
  <cp:keywords/>
  <dc:description/>
  <cp:lastModifiedBy>沖縄県</cp:lastModifiedBy>
  <cp:lastPrinted>2021-02-16T02:53:12Z</cp:lastPrinted>
  <dcterms:modified xsi:type="dcterms:W3CDTF">2021-02-16T03:32:04Z</dcterms:modified>
  <cp:category/>
  <cp:version/>
  <cp:contentType/>
  <cp:contentStatus/>
</cp:coreProperties>
</file>