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05" yWindow="-105" windowWidth="20730" windowHeight="11760"/>
  </bookViews>
  <sheets>
    <sheet name="生活介護" sheetId="1" r:id="rId1"/>
  </sheets>
  <definedNames>
    <definedName name="_xlnm.Print_Area" localSheetId="0">生活介護!$A$1:$X$40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E9" i="1" l="1"/>
  <c r="F9" i="1" s="1"/>
  <c r="G9" i="1" s="1"/>
  <c r="H9" i="1" s="1"/>
  <c r="I9" i="1" s="1"/>
  <c r="J9" i="1" s="1"/>
  <c r="K9" i="1" s="1"/>
  <c r="L9" i="1" s="1"/>
  <c r="M9" i="1" s="1"/>
  <c r="N9" i="1" s="1"/>
  <c r="O9" i="1" s="1"/>
  <c r="I8" i="1"/>
  <c r="O29" i="1" l="1"/>
  <c r="N29" i="1"/>
  <c r="M29" i="1"/>
  <c r="L29" i="1"/>
  <c r="K29" i="1"/>
  <c r="J29" i="1"/>
  <c r="I29" i="1"/>
  <c r="H29" i="1"/>
  <c r="G29" i="1"/>
  <c r="F29" i="1"/>
  <c r="E29" i="1"/>
  <c r="D29" i="1"/>
  <c r="N32" i="1" l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O32" i="1"/>
  <c r="O31" i="1"/>
  <c r="N33" i="1"/>
  <c r="Q30" i="1"/>
  <c r="O33" i="1" l="1"/>
  <c r="E33" i="1"/>
  <c r="G33" i="1"/>
  <c r="I33" i="1"/>
  <c r="J33" i="1"/>
  <c r="K33" i="1"/>
  <c r="H33" i="1"/>
  <c r="L33" i="1"/>
  <c r="M33" i="1"/>
  <c r="F33" i="1"/>
  <c r="Q32" i="1"/>
  <c r="Q31" i="1"/>
  <c r="D33" i="1"/>
  <c r="Q33" i="1" l="1"/>
  <c r="O15" i="1" l="1"/>
  <c r="N15" i="1"/>
  <c r="M15" i="1"/>
  <c r="L15" i="1"/>
  <c r="K15" i="1"/>
  <c r="J15" i="1"/>
  <c r="I15" i="1"/>
  <c r="H15" i="1"/>
  <c r="G15" i="1"/>
  <c r="F15" i="1"/>
  <c r="E15" i="1"/>
  <c r="D15" i="1"/>
  <c r="Q14" i="1"/>
  <c r="Q13" i="1"/>
  <c r="Q12" i="1"/>
  <c r="Q11" i="1"/>
  <c r="Q10" i="1"/>
  <c r="Q15" i="1" l="1"/>
  <c r="U10" i="1" l="1"/>
  <c r="D37" i="1" s="1"/>
  <c r="H37" i="1" s="1"/>
  <c r="S33" i="1"/>
  <c r="U33" i="1" s="1"/>
  <c r="D36" i="1"/>
  <c r="H36" i="1" s="1"/>
  <c r="D22" i="1"/>
  <c r="H22" i="1" s="1"/>
  <c r="Q17" i="1"/>
  <c r="D20" i="1" l="1"/>
  <c r="H20" i="1" s="1"/>
  <c r="D38" i="1"/>
  <c r="H38" i="1" s="1"/>
  <c r="D21" i="1"/>
  <c r="H21" i="1" s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</commentList>
</comments>
</file>

<file path=xl/sharedStrings.xml><?xml version="1.0" encoding="utf-8"?>
<sst xmlns="http://schemas.openxmlformats.org/spreadsheetml/2006/main" count="103" uniqueCount="76">
  <si>
    <t>区分２</t>
    <rPh sb="0" eb="2">
      <t>クブン</t>
    </rPh>
    <phoneticPr fontId="4"/>
  </si>
  <si>
    <t>ア</t>
  </si>
  <si>
    <t>区分３</t>
    <rPh sb="0" eb="2">
      <t>クブン</t>
    </rPh>
    <phoneticPr fontId="4"/>
  </si>
  <si>
    <t>イ</t>
  </si>
  <si>
    <t>区分４</t>
    <rPh sb="0" eb="2">
      <t>クブン</t>
    </rPh>
    <phoneticPr fontId="4"/>
  </si>
  <si>
    <t>ウ</t>
  </si>
  <si>
    <t>区分５</t>
    <rPh sb="0" eb="2">
      <t>クブン</t>
    </rPh>
    <phoneticPr fontId="4"/>
  </si>
  <si>
    <t>エ</t>
  </si>
  <si>
    <t>区分６</t>
    <rPh sb="0" eb="2">
      <t>クブン</t>
    </rPh>
    <phoneticPr fontId="4"/>
  </si>
  <si>
    <t>オ</t>
  </si>
  <si>
    <t>計</t>
    <rPh sb="0" eb="1">
      <t>ケイ</t>
    </rPh>
    <phoneticPr fontId="4"/>
  </si>
  <si>
    <t>カ</t>
  </si>
  <si>
    <t>((2×区分2該当者数)＋(3×区分3該当者数)＋(4×区分4該当者数)＋(5×区分5該当者数)＋(6×区分6該当者数))÷総利用者数</t>
    <rPh sb="4" eb="6">
      <t>クブン</t>
    </rPh>
    <rPh sb="7" eb="10">
      <t>ガイトウシャ</t>
    </rPh>
    <rPh sb="10" eb="11">
      <t>スウ</t>
    </rPh>
    <rPh sb="62" eb="63">
      <t>ソウ</t>
    </rPh>
    <rPh sb="63" eb="65">
      <t>リヨウ</t>
    </rPh>
    <rPh sb="65" eb="66">
      <t>シャ</t>
    </rPh>
    <rPh sb="66" eb="67">
      <t>スウ</t>
    </rPh>
    <phoneticPr fontId="4"/>
  </si>
  <si>
    <t>キ</t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</si>
  <si>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5"/>
  </si>
  <si>
    <t>人員配置</t>
    <rPh sb="0" eb="2">
      <t>ジンイン</t>
    </rPh>
    <rPh sb="2" eb="4">
      <t>ハイチ</t>
    </rPh>
    <phoneticPr fontId="5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</si>
  <si>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5"/>
  </si>
  <si>
    <t>４未満</t>
    <rPh sb="1" eb="3">
      <t>ミマン</t>
    </rPh>
    <phoneticPr fontId="4"/>
  </si>
  <si>
    <t>人　　÷</t>
    <rPh sb="0" eb="1">
      <t>ニン</t>
    </rPh>
    <phoneticPr fontId="5"/>
  </si>
  <si>
    <t>6:1</t>
  </si>
  <si>
    <t xml:space="preserve"> 　＝</t>
    <phoneticPr fontId="5"/>
  </si>
  <si>
    <t xml:space="preserve"> 人</t>
    <rPh sb="1" eb="2">
      <t>ニン</t>
    </rPh>
    <phoneticPr fontId="5"/>
  </si>
  <si>
    <t>5:1</t>
  </si>
  <si>
    <t>５以上</t>
    <rPh sb="1" eb="3">
      <t>イジョウ</t>
    </rPh>
    <phoneticPr fontId="4"/>
  </si>
  <si>
    <t>3:1</t>
  </si>
  <si>
    <t>事業所名：</t>
    <rPh sb="0" eb="3">
      <t>ジギョウショ</t>
    </rPh>
    <rPh sb="3" eb="4">
      <t>ナ</t>
    </rPh>
    <phoneticPr fontId="4"/>
  </si>
  <si>
    <t>【単位：人】</t>
    <rPh sb="1" eb="3">
      <t>タンイ</t>
    </rPh>
    <rPh sb="4" eb="5">
      <t>ニン</t>
    </rPh>
    <phoneticPr fontId="4"/>
  </si>
  <si>
    <t>1日あたり平均利用者数（小数点第2位以下を切り上げる）</t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12" eb="15">
      <t>ショウスウテン</t>
    </rPh>
    <rPh sb="15" eb="16">
      <t>ダイ</t>
    </rPh>
    <rPh sb="17" eb="18">
      <t>イ</t>
    </rPh>
    <rPh sb="18" eb="20">
      <t>イカ</t>
    </rPh>
    <rPh sb="21" eb="22">
      <t>キ</t>
    </rPh>
    <rPh sb="23" eb="24">
      <t>ア</t>
    </rPh>
    <phoneticPr fontId="4"/>
  </si>
  <si>
    <t>利用者
延数計</t>
  </si>
  <si>
    <t>利用者
延数計</t>
    <rPh sb="0" eb="3">
      <t>リヨウシャ</t>
    </rPh>
    <rPh sb="4" eb="5">
      <t>ノ</t>
    </rPh>
    <rPh sb="5" eb="6">
      <t>スウ</t>
    </rPh>
    <rPh sb="6" eb="7">
      <t>ケイ</t>
    </rPh>
    <phoneticPr fontId="4"/>
  </si>
  <si>
    <t>Ａ　
（人）</t>
    <rPh sb="4" eb="5">
      <t>ニン</t>
    </rPh>
    <phoneticPr fontId="4"/>
  </si>
  <si>
    <t>Ｂ　
（日）</t>
    <rPh sb="4" eb="5">
      <t>ヒ</t>
    </rPh>
    <phoneticPr fontId="4"/>
  </si>
  <si>
    <t>※　必要処遇職員は、看護職員（保健師・看護師・准看護師）・理学療法士・作業療法士・生活支援員が該当する。</t>
    <rPh sb="2" eb="4">
      <t>ヒツヨウ</t>
    </rPh>
    <rPh sb="4" eb="6">
      <t>ショグウ</t>
    </rPh>
    <rPh sb="6" eb="8">
      <t>ショクイン</t>
    </rPh>
    <rPh sb="10" eb="12">
      <t>カンゴ</t>
    </rPh>
    <rPh sb="12" eb="14">
      <t>ショクイン</t>
    </rPh>
    <rPh sb="15" eb="18">
      <t>ホケンシ</t>
    </rPh>
    <rPh sb="19" eb="22">
      <t>カンゴシ</t>
    </rPh>
    <rPh sb="23" eb="27">
      <t>ジュンカンゴシ</t>
    </rPh>
    <rPh sb="29" eb="31">
      <t>リガク</t>
    </rPh>
    <rPh sb="31" eb="34">
      <t>リョウホウシ</t>
    </rPh>
    <rPh sb="35" eb="37">
      <t>サギョウ</t>
    </rPh>
    <rPh sb="37" eb="40">
      <t>リョウホウシ</t>
    </rPh>
    <rPh sb="41" eb="43">
      <t>セイカツ</t>
    </rPh>
    <rPh sb="43" eb="45">
      <t>シエン</t>
    </rPh>
    <rPh sb="45" eb="46">
      <t>イン</t>
    </rPh>
    <rPh sb="47" eb="49">
      <t>ガイトウ</t>
    </rPh>
    <phoneticPr fontId="5"/>
  </si>
  <si>
    <t>　平均利用者数・人員計算表（生活介護用）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16">
      <t>セイカツ</t>
    </rPh>
    <rPh sb="16" eb="18">
      <t>カイゴ</t>
    </rPh>
    <rPh sb="18" eb="19">
      <t>ヨウ</t>
    </rPh>
    <phoneticPr fontId="4"/>
  </si>
  <si>
    <t>※　人員体制加算を算定している場合は下表も記載してください。</t>
    <rPh sb="2" eb="4">
      <t>ジンイン</t>
    </rPh>
    <rPh sb="4" eb="6">
      <t>タイセイ</t>
    </rPh>
    <rPh sb="6" eb="8">
      <t>カサン</t>
    </rPh>
    <rPh sb="9" eb="11">
      <t>サンテイ</t>
    </rPh>
    <rPh sb="15" eb="17">
      <t>バアイ</t>
    </rPh>
    <rPh sb="18" eb="20">
      <t>カヒョウ</t>
    </rPh>
    <rPh sb="21" eb="23">
      <t>キサイ</t>
    </rPh>
    <phoneticPr fontId="5"/>
  </si>
  <si>
    <t>ク</t>
  </si>
  <si>
    <t>区分５、区分６、これに準ずる者の総数に対する割合</t>
    <rPh sb="0" eb="2">
      <t>クブン</t>
    </rPh>
    <rPh sb="4" eb="6">
      <t>クブン</t>
    </rPh>
    <rPh sb="11" eb="12">
      <t>ジュン</t>
    </rPh>
    <rPh sb="14" eb="15">
      <t>モノ</t>
    </rPh>
    <rPh sb="16" eb="18">
      <t>ソウスウ</t>
    </rPh>
    <rPh sb="19" eb="20">
      <t>タイ</t>
    </rPh>
    <rPh sb="22" eb="24">
      <t>ワリアイ</t>
    </rPh>
    <phoneticPr fontId="4"/>
  </si>
  <si>
    <t>ケ</t>
  </si>
  <si>
    <t>コ</t>
  </si>
  <si>
    <r>
      <t>サ÷カ　</t>
    </r>
    <r>
      <rPr>
        <b/>
        <sz val="11"/>
        <rFont val="ＭＳ ゴシック"/>
        <family val="3"/>
        <charset val="128"/>
      </rPr>
      <t>（％）</t>
    </r>
    <phoneticPr fontId="5"/>
  </si>
  <si>
    <t>サ</t>
  </si>
  <si>
    <t>↑↑</t>
    <phoneticPr fontId="5"/>
  </si>
  <si>
    <t>利用者の数の合計数に対する区分５・６・これに準ずる者の総数の割合</t>
    <rPh sb="0" eb="3">
      <t>リヨウシャ</t>
    </rPh>
    <rPh sb="4" eb="5">
      <t>スウ</t>
    </rPh>
    <rPh sb="6" eb="8">
      <t>ゴウケイ</t>
    </rPh>
    <rPh sb="8" eb="9">
      <t>スウ</t>
    </rPh>
    <rPh sb="10" eb="11">
      <t>タイ</t>
    </rPh>
    <rPh sb="13" eb="15">
      <t>クブン</t>
    </rPh>
    <rPh sb="22" eb="23">
      <t>ジュン</t>
    </rPh>
    <rPh sb="25" eb="26">
      <t>モノ</t>
    </rPh>
    <rPh sb="27" eb="29">
      <t>ソウスウ</t>
    </rPh>
    <rPh sb="30" eb="32">
      <t>ワリアイ</t>
    </rPh>
    <phoneticPr fontId="5"/>
  </si>
  <si>
    <t>Ⅰ</t>
  </si>
  <si>
    <t>1.7:1</t>
  </si>
  <si>
    <t>　 ＝</t>
    <phoneticPr fontId="5"/>
  </si>
  <si>
    <r>
      <t>看護職員</t>
    </r>
    <r>
      <rPr>
        <u/>
        <sz val="11"/>
        <rFont val="ＭＳ ゴシック"/>
        <family val="3"/>
        <charset val="128"/>
      </rPr>
      <t>及び</t>
    </r>
    <r>
      <rPr>
        <sz val="11"/>
        <rFont val="ＭＳ ゴシック"/>
        <family val="3"/>
        <charset val="128"/>
      </rPr>
      <t>生活支援員について、それぞれ１人以上の配置が必要</t>
    </r>
    <rPh sb="0" eb="2">
      <t>カンゴ</t>
    </rPh>
    <rPh sb="2" eb="4">
      <t>ショクイン</t>
    </rPh>
    <rPh sb="4" eb="5">
      <t>オヨ</t>
    </rPh>
    <rPh sb="6" eb="8">
      <t>セイカツ</t>
    </rPh>
    <rPh sb="8" eb="10">
      <t>シエン</t>
    </rPh>
    <rPh sb="10" eb="11">
      <t>イン</t>
    </rPh>
    <rPh sb="21" eb="22">
      <t>ヒト</t>
    </rPh>
    <rPh sb="22" eb="24">
      <t>イジョウ</t>
    </rPh>
    <rPh sb="25" eb="27">
      <t>ハイチ</t>
    </rPh>
    <rPh sb="28" eb="30">
      <t>ヒツヨウ</t>
    </rPh>
    <phoneticPr fontId="5"/>
  </si>
  <si>
    <t>Ⅱ</t>
  </si>
  <si>
    <t>2.0:1</t>
  </si>
  <si>
    <r>
      <t>看護職員</t>
    </r>
    <r>
      <rPr>
        <u/>
        <sz val="11"/>
        <rFont val="ＭＳ ゴシック"/>
        <family val="3"/>
        <charset val="128"/>
      </rPr>
      <t>及び</t>
    </r>
    <r>
      <rPr>
        <sz val="11"/>
        <rFont val="ＭＳ ゴシック"/>
        <family val="3"/>
        <charset val="128"/>
      </rPr>
      <t>生活支援員の</t>
    </r>
    <r>
      <rPr>
        <u/>
        <sz val="11"/>
        <rFont val="ＭＳ ゴシック"/>
        <family val="3"/>
        <charset val="128"/>
      </rPr>
      <t>うち</t>
    </r>
    <r>
      <rPr>
        <sz val="11"/>
        <rFont val="ＭＳ ゴシック"/>
        <family val="3"/>
        <charset val="128"/>
      </rPr>
      <t>、１人以上は常勤配置が必要</t>
    </r>
    <rPh sb="0" eb="2">
      <t>カンゴ</t>
    </rPh>
    <rPh sb="2" eb="4">
      <t>ショクイン</t>
    </rPh>
    <rPh sb="4" eb="5">
      <t>オヨ</t>
    </rPh>
    <rPh sb="6" eb="8">
      <t>セイカツ</t>
    </rPh>
    <rPh sb="8" eb="10">
      <t>シエン</t>
    </rPh>
    <rPh sb="10" eb="11">
      <t>イン</t>
    </rPh>
    <rPh sb="16" eb="17">
      <t>ヒト</t>
    </rPh>
    <rPh sb="17" eb="19">
      <t>イジョウ</t>
    </rPh>
    <rPh sb="20" eb="22">
      <t>ジョウキン</t>
    </rPh>
    <rPh sb="22" eb="24">
      <t>ハイチ</t>
    </rPh>
    <rPh sb="25" eb="27">
      <t>ヒツヨウ</t>
    </rPh>
    <phoneticPr fontId="5"/>
  </si>
  <si>
    <t>Ⅲ</t>
  </si>
  <si>
    <t>2.5:1</t>
  </si>
  <si>
    <r>
      <t>理学療法士</t>
    </r>
    <r>
      <rPr>
        <u/>
        <sz val="10"/>
        <rFont val="ＭＳ ゴシック"/>
        <family val="3"/>
        <charset val="128"/>
      </rPr>
      <t>又は</t>
    </r>
    <r>
      <rPr>
        <sz val="10"/>
        <rFont val="ＭＳ ゴシック"/>
        <family val="3"/>
        <charset val="128"/>
      </rPr>
      <t>作業療法士は、機能の減退を防止する訓練を行う場合に必要</t>
    </r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rPh sb="14" eb="16">
      <t>キノウ</t>
    </rPh>
    <rPh sb="17" eb="19">
      <t>ゲンタイ</t>
    </rPh>
    <rPh sb="20" eb="22">
      <t>ボウシ</t>
    </rPh>
    <rPh sb="24" eb="26">
      <t>クンレン</t>
    </rPh>
    <rPh sb="27" eb="28">
      <t>オコナ</t>
    </rPh>
    <rPh sb="29" eb="31">
      <t>バアイ</t>
    </rPh>
    <rPh sb="32" eb="34">
      <t>ヒツヨウ</t>
    </rPh>
    <phoneticPr fontId="5"/>
  </si>
  <si>
    <t>利用者
総　数</t>
    <rPh sb="0" eb="3">
      <t>リヨウシャ</t>
    </rPh>
    <rPh sb="4" eb="5">
      <t>ソウ</t>
    </rPh>
    <rPh sb="6" eb="7">
      <t>スウ</t>
    </rPh>
    <phoneticPr fontId="4"/>
  </si>
  <si>
    <t>延べ開所
日　　数</t>
    <rPh sb="0" eb="1">
      <t>ノ</t>
    </rPh>
    <rPh sb="2" eb="4">
      <t>カイショ</t>
    </rPh>
    <rPh sb="5" eb="6">
      <t>ニチ</t>
    </rPh>
    <rPh sb="8" eb="9">
      <t>スウ</t>
    </rPh>
    <phoneticPr fontId="4"/>
  </si>
  <si>
    <r>
      <t>理学療法士</t>
    </r>
    <r>
      <rPr>
        <u/>
        <sz val="11"/>
        <rFont val="ＭＳ ゴシック"/>
        <family val="3"/>
        <charset val="128"/>
      </rPr>
      <t>又は</t>
    </r>
    <r>
      <rPr>
        <sz val="11"/>
        <rFont val="ＭＳ ゴシック"/>
        <family val="3"/>
        <charset val="128"/>
      </rPr>
      <t>作業療法士は、機能の減退を防止する訓練を行う場合に必要</t>
    </r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rPh sb="14" eb="16">
      <t>キノウ</t>
    </rPh>
    <rPh sb="17" eb="19">
      <t>ゲンタイ</t>
    </rPh>
    <rPh sb="20" eb="22">
      <t>ボウシ</t>
    </rPh>
    <rPh sb="24" eb="26">
      <t>クンレン</t>
    </rPh>
    <rPh sb="27" eb="28">
      <t>オコナ</t>
    </rPh>
    <rPh sb="29" eb="31">
      <t>バアイ</t>
    </rPh>
    <rPh sb="32" eb="34">
      <t>ヒツヨウ</t>
    </rPh>
    <phoneticPr fontId="5"/>
  </si>
  <si>
    <t>障害支援
区　　分</t>
    <rPh sb="0" eb="2">
      <t>ショウガイ</t>
    </rPh>
    <rPh sb="2" eb="4">
      <t>シエン</t>
    </rPh>
    <rPh sb="5" eb="6">
      <t>ク</t>
    </rPh>
    <rPh sb="8" eb="9">
      <t>ブン</t>
    </rPh>
    <phoneticPr fontId="5"/>
  </si>
  <si>
    <t>４以上
５未満</t>
    <rPh sb="1" eb="3">
      <t>イジョウ</t>
    </rPh>
    <rPh sb="5" eb="7">
      <t>ミマン</t>
    </rPh>
    <phoneticPr fontId="4"/>
  </si>
  <si>
    <t>平均障害
支援区分</t>
    <rPh sb="0" eb="2">
      <t>ヘイキン</t>
    </rPh>
    <rPh sb="2" eb="4">
      <t>ショウガイ</t>
    </rPh>
    <rPh sb="5" eb="7">
      <t>シエン</t>
    </rPh>
    <rPh sb="7" eb="9">
      <t>クブン</t>
    </rPh>
    <phoneticPr fontId="4"/>
  </si>
  <si>
    <t>人員体制
加　　算</t>
    <rPh sb="0" eb="2">
      <t>ジンイン</t>
    </rPh>
    <rPh sb="2" eb="4">
      <t>タイセイ</t>
    </rPh>
    <rPh sb="5" eb="6">
      <t>カ</t>
    </rPh>
    <rPh sb="8" eb="9">
      <t>サン</t>
    </rPh>
    <phoneticPr fontId="4"/>
  </si>
  <si>
    <t>指定障害者支援施設が行う生活介護の場合は、Ⅰ・Ⅱ・Ⅲ型いずれも条件なし</t>
    <phoneticPr fontId="3"/>
  </si>
  <si>
    <t>↓↓</t>
    <phoneticPr fontId="5"/>
  </si>
  <si>
    <t>「これに準ずる者」とは、区分４以下であって543号告示別表第２に掲げる行動関連項目の欄の区分に応じ、当てはめて算出した点数の合計が10点以上である者、又は区分４以下であって喀痰吸引等を必要とする者</t>
    <phoneticPr fontId="3"/>
  </si>
  <si>
    <t>Ⅱ型・・・50％以上必要</t>
    <rPh sb="1" eb="2">
      <t>ガタ</t>
    </rPh>
    <rPh sb="8" eb="10">
      <t>イジョウ</t>
    </rPh>
    <rPh sb="10" eb="12">
      <t>ヒツヨウ</t>
    </rPh>
    <phoneticPr fontId="5"/>
  </si>
  <si>
    <t>Ⅰ型・・・60％以上必要</t>
    <rPh sb="1" eb="2">
      <t>ガタ</t>
    </rPh>
    <rPh sb="8" eb="10">
      <t>イジョウ</t>
    </rPh>
    <rPh sb="10" eb="12">
      <t>ヒツヨウ</t>
    </rPh>
    <phoneticPr fontId="5"/>
  </si>
  <si>
    <t>Ⅲ型・・・条件なし</t>
    <rPh sb="1" eb="2">
      <t>ガタ</t>
    </rPh>
    <rPh sb="5" eb="7">
      <t>ジョウケン</t>
    </rPh>
    <phoneticPr fontId="5"/>
  </si>
  <si>
    <t>こ れ に
準ずる者</t>
    <rPh sb="6" eb="7">
      <t>ジュン</t>
    </rPh>
    <rPh sb="9" eb="10">
      <t>モノ</t>
    </rPh>
    <phoneticPr fontId="4"/>
  </si>
  <si>
    <t>人員体制
加　　算
Ⅰ・Ⅱ</t>
    <rPh sb="0" eb="2">
      <t>ジンイン</t>
    </rPh>
    <rPh sb="2" eb="4">
      <t>タイセイ</t>
    </rPh>
    <rPh sb="5" eb="6">
      <t>カ</t>
    </rPh>
    <rPh sb="8" eb="9">
      <t>サン</t>
    </rPh>
    <phoneticPr fontId="4"/>
  </si>
  <si>
    <t>※黄色セルを入力してください</t>
    <rPh sb="1" eb="3">
      <t>キイロ</t>
    </rPh>
    <rPh sb="6" eb="8">
      <t>ニュウリョク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</si>
  <si>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</si>
  <si>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</si>
  <si>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～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</si>
  <si>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</si>
  <si>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</si>
  <si>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指定日から６か月以上経過</t>
    <rPh sb="0" eb="3">
      <t>シテイビ</t>
    </rPh>
    <rPh sb="7" eb="8">
      <t>ゲツ</t>
    </rPh>
    <rPh sb="8" eb="10">
      <t>イジョウ</t>
    </rPh>
    <rPh sb="10" eb="12">
      <t>ケイカ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</si>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</sst>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 "/>
    <numFmt numFmtId="178" formatCode="0_ "/>
    <numFmt numFmtId="179" formatCode="#,##0&quot;月&quot;"/>
    <numFmt numFmtId="180" formatCode="0&quot;月&quot;"/>
  </numFmts>
  <fonts count="2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i/>
      <sz val="18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10">
    <xf numFmtId="0" fontId="0" fillId="0" borderId="0" xfId="0"/>
    <xf numFmtId="0" fontId="10" fillId="2" borderId="0" xfId="2" applyFont="1" applyFill="1" applyAlignment="1">
      <alignment horizontal="center" vertical="center"/>
    </xf>
    <xf numFmtId="176" fontId="10" fillId="2" borderId="0" xfId="2" applyNumberFormat="1" applyFont="1" applyFill="1" applyAlignment="1">
      <alignment horizontal="center" vertical="center"/>
    </xf>
    <xf numFmtId="49" fontId="6" fillId="2" borderId="0" xfId="2" applyNumberFormat="1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9" fillId="2" borderId="0" xfId="2" applyFont="1" applyFill="1" applyAlignment="1">
      <alignment horizontal="center" vertical="center"/>
    </xf>
    <xf numFmtId="0" fontId="7" fillId="2" borderId="50" xfId="2" applyFont="1" applyFill="1" applyBorder="1" applyAlignment="1">
      <alignment horizontal="center" vertical="center"/>
    </xf>
    <xf numFmtId="0" fontId="8" fillId="2" borderId="10" xfId="2" applyFont="1" applyFill="1" applyBorder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57" xfId="2" applyFont="1" applyFill="1" applyBorder="1" applyAlignment="1">
      <alignment horizontal="center" vertical="center"/>
    </xf>
    <xf numFmtId="0" fontId="7" fillId="2" borderId="63" xfId="2" applyFont="1" applyFill="1" applyBorder="1" applyAlignment="1">
      <alignment horizontal="center" vertical="center"/>
    </xf>
    <xf numFmtId="0" fontId="8" fillId="2" borderId="33" xfId="2" applyFont="1" applyFill="1" applyBorder="1">
      <alignment vertical="center"/>
    </xf>
    <xf numFmtId="0" fontId="10" fillId="2" borderId="33" xfId="2" applyFont="1" applyFill="1" applyBorder="1">
      <alignment vertical="center"/>
    </xf>
    <xf numFmtId="0" fontId="7" fillId="2" borderId="0" xfId="2" applyFont="1" applyFill="1">
      <alignment vertical="center"/>
    </xf>
    <xf numFmtId="176" fontId="7" fillId="2" borderId="3" xfId="2" applyNumberFormat="1" applyFont="1" applyFill="1" applyBorder="1" applyAlignment="1">
      <alignment horizontal="center" vertical="center" wrapText="1"/>
    </xf>
    <xf numFmtId="176" fontId="7" fillId="2" borderId="39" xfId="2" applyNumberFormat="1" applyFont="1" applyFill="1" applyBorder="1">
      <alignment vertical="center"/>
    </xf>
    <xf numFmtId="0" fontId="7" fillId="2" borderId="39" xfId="2" applyFont="1" applyFill="1" applyBorder="1">
      <alignment vertical="center"/>
    </xf>
    <xf numFmtId="0" fontId="7" fillId="2" borderId="16" xfId="2" applyFont="1" applyFill="1" applyBorder="1">
      <alignment vertical="center"/>
    </xf>
    <xf numFmtId="0" fontId="7" fillId="2" borderId="5" xfId="2" applyFont="1" applyFill="1" applyBorder="1" applyAlignment="1">
      <alignment vertical="center" wrapText="1"/>
    </xf>
    <xf numFmtId="176" fontId="7" fillId="2" borderId="41" xfId="2" applyNumberFormat="1" applyFont="1" applyFill="1" applyBorder="1">
      <alignment vertical="center"/>
    </xf>
    <xf numFmtId="0" fontId="7" fillId="2" borderId="41" xfId="2" applyFont="1" applyFill="1" applyBorder="1">
      <alignment vertical="center"/>
    </xf>
    <xf numFmtId="0" fontId="7" fillId="2" borderId="22" xfId="2" applyFont="1" applyFill="1" applyBorder="1">
      <alignment vertical="center"/>
    </xf>
    <xf numFmtId="0" fontId="7" fillId="2" borderId="5" xfId="2" applyFont="1" applyFill="1" applyBorder="1" applyAlignment="1">
      <alignment horizontal="center" vertical="center" wrapText="1"/>
    </xf>
    <xf numFmtId="176" fontId="7" fillId="2" borderId="43" xfId="2" applyNumberFormat="1" applyFont="1" applyFill="1" applyBorder="1">
      <alignment vertical="center"/>
    </xf>
    <xf numFmtId="0" fontId="7" fillId="2" borderId="33" xfId="2" applyFont="1" applyFill="1" applyBorder="1">
      <alignment vertical="center"/>
    </xf>
    <xf numFmtId="0" fontId="7" fillId="2" borderId="31" xfId="2" applyFont="1" applyFill="1" applyBorder="1">
      <alignment vertical="center"/>
    </xf>
    <xf numFmtId="0" fontId="17" fillId="2" borderId="0" xfId="0" applyFont="1" applyFill="1"/>
    <xf numFmtId="0" fontId="18" fillId="2" borderId="0" xfId="2" applyFont="1" applyFill="1" applyAlignment="1">
      <alignment vertical="center"/>
    </xf>
    <xf numFmtId="0" fontId="18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7" fillId="2" borderId="6" xfId="2" applyFont="1" applyFill="1" applyBorder="1">
      <alignment vertical="center"/>
    </xf>
    <xf numFmtId="0" fontId="17" fillId="2" borderId="0" xfId="0" applyFont="1" applyFill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Protection="1">
      <alignment vertical="center"/>
      <protection locked="0"/>
    </xf>
    <xf numFmtId="0" fontId="7" fillId="2" borderId="0" xfId="2" applyFont="1" applyFill="1" applyBorder="1" applyAlignment="1">
      <alignment horizontal="center" vertical="center"/>
    </xf>
    <xf numFmtId="0" fontId="19" fillId="2" borderId="0" xfId="2" applyFont="1" applyFill="1" applyAlignment="1">
      <alignment vertical="top"/>
    </xf>
    <xf numFmtId="0" fontId="15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distributed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distributed" vertical="center"/>
    </xf>
    <xf numFmtId="0" fontId="7" fillId="2" borderId="21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distributed" vertical="center"/>
    </xf>
    <xf numFmtId="0" fontId="7" fillId="2" borderId="29" xfId="2" applyFont="1" applyFill="1" applyBorder="1" applyAlignment="1">
      <alignment horizontal="center" vertical="center"/>
    </xf>
    <xf numFmtId="0" fontId="7" fillId="2" borderId="33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distributed" vertical="center"/>
    </xf>
    <xf numFmtId="38" fontId="7" fillId="2" borderId="0" xfId="1" applyFont="1" applyFill="1" applyBorder="1">
      <alignment vertical="center"/>
    </xf>
    <xf numFmtId="176" fontId="7" fillId="2" borderId="0" xfId="2" applyNumberFormat="1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/>
    </xf>
    <xf numFmtId="0" fontId="10" fillId="2" borderId="5" xfId="2" applyFont="1" applyFill="1" applyBorder="1">
      <alignment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vertical="center"/>
    </xf>
    <xf numFmtId="176" fontId="10" fillId="2" borderId="0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0" xfId="2" applyNumberFormat="1" applyFont="1" applyFill="1" applyBorder="1" applyAlignment="1">
      <alignment horizontal="center" vertical="center"/>
    </xf>
    <xf numFmtId="0" fontId="10" fillId="2" borderId="0" xfId="2" applyFont="1" applyFill="1" applyBorder="1">
      <alignment vertical="center"/>
    </xf>
    <xf numFmtId="49" fontId="7" fillId="2" borderId="33" xfId="2" applyNumberFormat="1" applyFont="1" applyFill="1" applyBorder="1" applyAlignment="1">
      <alignment horizontal="center" vertical="center"/>
    </xf>
    <xf numFmtId="0" fontId="12" fillId="2" borderId="0" xfId="2" applyFont="1" applyFill="1" applyBorder="1">
      <alignment vertical="center"/>
    </xf>
    <xf numFmtId="176" fontId="7" fillId="2" borderId="39" xfId="2" applyNumberFormat="1" applyFont="1" applyFill="1" applyBorder="1" applyAlignment="1">
      <alignment vertical="center"/>
    </xf>
    <xf numFmtId="49" fontId="7" fillId="2" borderId="39" xfId="2" applyNumberFormat="1" applyFont="1" applyFill="1" applyBorder="1" applyAlignment="1">
      <alignment horizontal="center" vertical="center"/>
    </xf>
    <xf numFmtId="177" fontId="7" fillId="2" borderId="39" xfId="2" applyNumberFormat="1" applyFont="1" applyFill="1" applyBorder="1">
      <alignment vertical="center"/>
    </xf>
    <xf numFmtId="0" fontId="7" fillId="2" borderId="5" xfId="2" applyFont="1" applyFill="1" applyBorder="1">
      <alignment vertical="center"/>
    </xf>
    <xf numFmtId="176" fontId="10" fillId="2" borderId="0" xfId="2" applyNumberFormat="1" applyFont="1" applyFill="1" applyBorder="1">
      <alignment vertical="center"/>
    </xf>
    <xf numFmtId="49" fontId="7" fillId="2" borderId="41" xfId="2" applyNumberFormat="1" applyFont="1" applyFill="1" applyBorder="1" applyAlignment="1">
      <alignment horizontal="center" vertical="center"/>
    </xf>
    <xf numFmtId="177" fontId="7" fillId="2" borderId="41" xfId="2" applyNumberFormat="1" applyFont="1" applyFill="1" applyBorder="1">
      <alignment vertical="center"/>
    </xf>
    <xf numFmtId="49" fontId="7" fillId="2" borderId="43" xfId="2" applyNumberFormat="1" applyFont="1" applyFill="1" applyBorder="1" applyAlignment="1">
      <alignment horizontal="center" vertical="center"/>
    </xf>
    <xf numFmtId="0" fontId="7" fillId="2" borderId="43" xfId="2" applyFont="1" applyFill="1" applyBorder="1">
      <alignment vertical="center"/>
    </xf>
    <xf numFmtId="177" fontId="7" fillId="2" borderId="43" xfId="2" applyNumberFormat="1" applyFont="1" applyFill="1" applyBorder="1">
      <alignment vertical="center"/>
    </xf>
    <xf numFmtId="0" fontId="7" fillId="2" borderId="30" xfId="2" applyFont="1" applyFill="1" applyBorder="1">
      <alignment vertical="center"/>
    </xf>
    <xf numFmtId="49" fontId="6" fillId="2" borderId="0" xfId="2" applyNumberFormat="1" applyFont="1" applyFill="1" applyBorder="1" applyAlignment="1">
      <alignment horizontal="center" vertical="center"/>
    </xf>
    <xf numFmtId="0" fontId="8" fillId="2" borderId="0" xfId="2" applyFont="1" applyFill="1" applyBorder="1">
      <alignment vertical="center"/>
    </xf>
    <xf numFmtId="0" fontId="9" fillId="2" borderId="0" xfId="2" applyFont="1" applyFill="1" applyBorder="1">
      <alignment vertical="center"/>
    </xf>
    <xf numFmtId="0" fontId="20" fillId="2" borderId="0" xfId="2" applyFont="1" applyFill="1" applyAlignment="1">
      <alignment horizontal="left" vertical="center"/>
    </xf>
    <xf numFmtId="0" fontId="10" fillId="2" borderId="0" xfId="2" applyFont="1" applyFill="1">
      <alignment vertical="center"/>
    </xf>
    <xf numFmtId="0" fontId="16" fillId="2" borderId="0" xfId="2" applyFont="1" applyFill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59" xfId="2" applyFont="1" applyFill="1" applyBorder="1" applyAlignment="1">
      <alignment horizontal="distributed" vertical="center"/>
    </xf>
    <xf numFmtId="0" fontId="16" fillId="2" borderId="0" xfId="2" applyFont="1" applyFill="1" applyAlignment="1">
      <alignment horizontal="distributed" vertical="center"/>
    </xf>
    <xf numFmtId="0" fontId="7" fillId="2" borderId="65" xfId="2" applyFont="1" applyFill="1" applyBorder="1" applyAlignment="1">
      <alignment horizontal="distributed" vertical="center"/>
    </xf>
    <xf numFmtId="0" fontId="17" fillId="2" borderId="0" xfId="0" applyFont="1" applyFill="1" applyBorder="1"/>
    <xf numFmtId="0" fontId="7" fillId="2" borderId="11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 wrapText="1"/>
    </xf>
    <xf numFmtId="0" fontId="7" fillId="2" borderId="25" xfId="2" applyFont="1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0" fontId="7" fillId="2" borderId="34" xfId="2" applyFont="1" applyFill="1" applyBorder="1" applyAlignment="1">
      <alignment horizontal="distributed" vertical="center" wrapText="1"/>
    </xf>
    <xf numFmtId="0" fontId="7" fillId="2" borderId="52" xfId="2" applyFont="1" applyFill="1" applyBorder="1" applyAlignment="1">
      <alignment horizontal="center" vertical="center"/>
    </xf>
    <xf numFmtId="0" fontId="7" fillId="2" borderId="53" xfId="2" applyFont="1" applyFill="1" applyBorder="1" applyAlignment="1">
      <alignment horizontal="center" vertical="center"/>
    </xf>
    <xf numFmtId="176" fontId="7" fillId="2" borderId="33" xfId="2" applyNumberFormat="1" applyFont="1" applyFill="1" applyBorder="1">
      <alignment vertical="center"/>
    </xf>
    <xf numFmtId="177" fontId="7" fillId="2" borderId="33" xfId="2" applyNumberFormat="1" applyFont="1" applyFill="1" applyBorder="1">
      <alignment vertical="center"/>
    </xf>
    <xf numFmtId="0" fontId="6" fillId="2" borderId="46" xfId="2" applyFont="1" applyFill="1" applyBorder="1" applyAlignment="1">
      <alignment horizontal="center" vertical="center" wrapText="1"/>
    </xf>
    <xf numFmtId="0" fontId="7" fillId="2" borderId="66" xfId="2" applyFont="1" applyFill="1" applyBorder="1" applyAlignment="1">
      <alignment horizontal="distributed" vertical="center"/>
    </xf>
    <xf numFmtId="49" fontId="6" fillId="2" borderId="66" xfId="2" applyNumberFormat="1" applyFont="1" applyFill="1" applyBorder="1" applyAlignment="1">
      <alignment horizontal="center" vertical="center"/>
    </xf>
    <xf numFmtId="0" fontId="7" fillId="2" borderId="66" xfId="2" applyFont="1" applyFill="1" applyBorder="1" applyAlignment="1">
      <alignment horizontal="center" vertical="center"/>
    </xf>
    <xf numFmtId="0" fontId="8" fillId="2" borderId="66" xfId="2" applyFont="1" applyFill="1" applyBorder="1">
      <alignment vertical="center"/>
    </xf>
    <xf numFmtId="0" fontId="9" fillId="2" borderId="66" xfId="2" applyFont="1" applyFill="1" applyBorder="1">
      <alignment vertical="center"/>
    </xf>
    <xf numFmtId="0" fontId="10" fillId="2" borderId="66" xfId="2" applyFont="1" applyFill="1" applyBorder="1" applyAlignment="1">
      <alignment horizontal="center" vertical="center"/>
    </xf>
    <xf numFmtId="0" fontId="10" fillId="2" borderId="66" xfId="2" applyFont="1" applyFill="1" applyBorder="1" applyAlignment="1">
      <alignment vertical="center"/>
    </xf>
    <xf numFmtId="176" fontId="10" fillId="2" borderId="66" xfId="2" applyNumberFormat="1" applyFont="1" applyFill="1" applyBorder="1" applyAlignment="1">
      <alignment horizontal="center" vertical="center"/>
    </xf>
    <xf numFmtId="0" fontId="17" fillId="2" borderId="66" xfId="0" applyFont="1" applyFill="1" applyBorder="1"/>
    <xf numFmtId="0" fontId="7" fillId="2" borderId="0" xfId="2" applyFont="1" applyFill="1" applyAlignment="1">
      <alignment vertical="center" wrapText="1"/>
    </xf>
    <xf numFmtId="0" fontId="21" fillId="2" borderId="0" xfId="2" applyFont="1" applyFill="1" applyAlignment="1">
      <alignment vertical="center"/>
    </xf>
    <xf numFmtId="0" fontId="22" fillId="2" borderId="0" xfId="0" applyFont="1" applyFill="1"/>
    <xf numFmtId="0" fontId="23" fillId="2" borderId="0" xfId="2" applyFont="1" applyFill="1" applyAlignment="1">
      <alignment horizontal="left" vertical="center"/>
    </xf>
    <xf numFmtId="38" fontId="7" fillId="2" borderId="10" xfId="1" applyFont="1" applyFill="1" applyBorder="1" applyAlignment="1">
      <alignment vertical="center"/>
    </xf>
    <xf numFmtId="177" fontId="7" fillId="2" borderId="36" xfId="2" applyNumberFormat="1" applyFont="1" applyFill="1" applyBorder="1" applyAlignment="1">
      <alignment vertical="center" shrinkToFit="1"/>
    </xf>
    <xf numFmtId="38" fontId="7" fillId="2" borderId="32" xfId="1" applyFont="1" applyFill="1" applyBorder="1" applyAlignment="1">
      <alignment vertical="center" shrinkToFit="1"/>
    </xf>
    <xf numFmtId="178" fontId="16" fillId="2" borderId="32" xfId="2" applyNumberFormat="1" applyFont="1" applyFill="1" applyBorder="1" applyAlignment="1" applyProtection="1">
      <alignment horizontal="center" vertical="center" shrinkToFit="1"/>
      <protection locked="0"/>
    </xf>
    <xf numFmtId="38" fontId="7" fillId="2" borderId="51" xfId="1" applyFont="1" applyFill="1" applyBorder="1" applyAlignment="1">
      <alignment vertical="center" shrinkToFit="1"/>
    </xf>
    <xf numFmtId="38" fontId="7" fillId="2" borderId="6" xfId="1" applyFont="1" applyFill="1" applyBorder="1" applyAlignment="1">
      <alignment vertical="center" shrinkToFit="1"/>
    </xf>
    <xf numFmtId="38" fontId="7" fillId="2" borderId="58" xfId="1" applyFont="1" applyFill="1" applyBorder="1" applyAlignment="1">
      <alignment vertical="center" shrinkToFit="1"/>
    </xf>
    <xf numFmtId="38" fontId="7" fillId="2" borderId="64" xfId="1" applyFont="1" applyFill="1" applyBorder="1" applyAlignment="1">
      <alignment vertical="center" shrinkToFit="1"/>
    </xf>
    <xf numFmtId="0" fontId="7" fillId="3" borderId="47" xfId="2" applyFont="1" applyFill="1" applyBorder="1" applyAlignment="1" applyProtection="1">
      <alignment vertical="center" shrinkToFit="1"/>
      <protection locked="0"/>
    </xf>
    <xf numFmtId="0" fontId="7" fillId="3" borderId="48" xfId="2" applyFont="1" applyFill="1" applyBorder="1" applyAlignment="1" applyProtection="1">
      <alignment vertical="center" shrinkToFit="1"/>
      <protection locked="0"/>
    </xf>
    <xf numFmtId="0" fontId="7" fillId="3" borderId="49" xfId="2" applyFont="1" applyFill="1" applyBorder="1" applyAlignment="1" applyProtection="1">
      <alignment vertical="center" shrinkToFit="1"/>
      <protection locked="0"/>
    </xf>
    <xf numFmtId="0" fontId="7" fillId="3" borderId="46" xfId="2" applyFont="1" applyFill="1" applyBorder="1" applyAlignment="1" applyProtection="1">
      <alignment vertical="center" shrinkToFit="1"/>
      <protection locked="0"/>
    </xf>
    <xf numFmtId="0" fontId="7" fillId="2" borderId="40" xfId="2" applyFont="1" applyFill="1" applyBorder="1" applyAlignment="1">
      <alignment vertical="center" shrinkToFit="1"/>
    </xf>
    <xf numFmtId="0" fontId="7" fillId="2" borderId="8" xfId="2" applyFont="1" applyFill="1" applyBorder="1" applyAlignment="1">
      <alignment vertical="center" shrinkToFit="1"/>
    </xf>
    <xf numFmtId="0" fontId="7" fillId="2" borderId="9" xfId="2" applyFont="1" applyFill="1" applyBorder="1" applyAlignment="1">
      <alignment vertical="center" shrinkToFit="1"/>
    </xf>
    <xf numFmtId="0" fontId="7" fillId="2" borderId="52" xfId="2" applyFont="1" applyFill="1" applyBorder="1" applyAlignment="1">
      <alignment vertical="center" shrinkToFit="1"/>
    </xf>
    <xf numFmtId="0" fontId="7" fillId="2" borderId="54" xfId="2" applyFont="1" applyFill="1" applyBorder="1" applyAlignment="1">
      <alignment vertical="center" shrinkToFit="1"/>
    </xf>
    <xf numFmtId="0" fontId="7" fillId="2" borderId="55" xfId="2" applyFont="1" applyFill="1" applyBorder="1" applyAlignment="1">
      <alignment vertical="center" shrinkToFit="1"/>
    </xf>
    <xf numFmtId="0" fontId="7" fillId="2" borderId="56" xfId="2" applyFont="1" applyFill="1" applyBorder="1" applyAlignment="1">
      <alignment vertical="center" shrinkToFit="1"/>
    </xf>
    <xf numFmtId="0" fontId="7" fillId="2" borderId="53" xfId="2" applyFont="1" applyFill="1" applyBorder="1" applyAlignment="1">
      <alignment vertical="center" shrinkToFit="1"/>
    </xf>
    <xf numFmtId="0" fontId="7" fillId="2" borderId="60" xfId="2" applyFont="1" applyFill="1" applyBorder="1" applyAlignment="1">
      <alignment vertical="center" shrinkToFit="1"/>
    </xf>
    <xf numFmtId="0" fontId="7" fillId="2" borderId="61" xfId="2" applyFont="1" applyFill="1" applyBorder="1" applyAlignment="1">
      <alignment vertical="center" shrinkToFit="1"/>
    </xf>
    <xf numFmtId="0" fontId="7" fillId="2" borderId="62" xfId="2" applyFont="1" applyFill="1" applyBorder="1" applyAlignment="1">
      <alignment vertical="center" shrinkToFit="1"/>
    </xf>
    <xf numFmtId="0" fontId="7" fillId="2" borderId="59" xfId="2" applyFont="1" applyFill="1" applyBorder="1" applyAlignment="1">
      <alignment vertical="center" shrinkToFit="1"/>
    </xf>
    <xf numFmtId="38" fontId="7" fillId="2" borderId="16" xfId="1" applyFont="1" applyFill="1" applyBorder="1" applyAlignment="1">
      <alignment vertical="center" shrinkToFit="1"/>
    </xf>
    <xf numFmtId="38" fontId="7" fillId="2" borderId="22" xfId="1" applyFont="1" applyFill="1" applyBorder="1" applyAlignment="1">
      <alignment vertical="center" shrinkToFit="1"/>
    </xf>
    <xf numFmtId="38" fontId="7" fillId="2" borderId="30" xfId="1" applyFont="1" applyFill="1" applyBorder="1" applyAlignment="1">
      <alignment vertical="center" shrinkToFit="1"/>
    </xf>
    <xf numFmtId="0" fontId="7" fillId="3" borderId="12" xfId="2" applyFont="1" applyFill="1" applyBorder="1" applyAlignment="1" applyProtection="1">
      <alignment vertical="center" shrinkToFit="1"/>
      <protection locked="0"/>
    </xf>
    <xf numFmtId="0" fontId="7" fillId="3" borderId="13" xfId="2" applyFont="1" applyFill="1" applyBorder="1" applyAlignment="1" applyProtection="1">
      <alignment vertical="center" shrinkToFit="1"/>
      <protection locked="0"/>
    </xf>
    <xf numFmtId="0" fontId="7" fillId="3" borderId="14" xfId="2" applyFont="1" applyFill="1" applyBorder="1" applyAlignment="1" applyProtection="1">
      <alignment vertical="center" shrinkToFit="1"/>
      <protection locked="0"/>
    </xf>
    <xf numFmtId="0" fontId="7" fillId="3" borderId="18" xfId="2" applyFont="1" applyFill="1" applyBorder="1" applyAlignment="1" applyProtection="1">
      <alignment vertical="center" shrinkToFit="1"/>
      <protection locked="0"/>
    </xf>
    <xf numFmtId="0" fontId="7" fillId="3" borderId="19" xfId="2" applyFont="1" applyFill="1" applyBorder="1" applyAlignment="1" applyProtection="1">
      <alignment vertical="center" shrinkToFit="1"/>
      <protection locked="0"/>
    </xf>
    <xf numFmtId="0" fontId="7" fillId="3" borderId="20" xfId="2" applyFont="1" applyFill="1" applyBorder="1" applyAlignment="1" applyProtection="1">
      <alignment vertical="center" shrinkToFit="1"/>
      <protection locked="0"/>
    </xf>
    <xf numFmtId="0" fontId="7" fillId="3" borderId="23" xfId="2" applyFont="1" applyFill="1" applyBorder="1" applyAlignment="1" applyProtection="1">
      <alignment vertical="center" shrinkToFit="1"/>
      <protection locked="0"/>
    </xf>
    <xf numFmtId="0" fontId="7" fillId="2" borderId="26" xfId="2" applyFont="1" applyFill="1" applyBorder="1" applyAlignment="1">
      <alignment vertical="center" shrinkToFit="1"/>
    </xf>
    <xf numFmtId="0" fontId="7" fillId="2" borderId="27" xfId="2" applyFont="1" applyFill="1" applyBorder="1" applyAlignment="1">
      <alignment vertical="center" shrinkToFit="1"/>
    </xf>
    <xf numFmtId="0" fontId="7" fillId="2" borderId="28" xfId="2" applyFont="1" applyFill="1" applyBorder="1" applyAlignment="1">
      <alignment vertical="center" shrinkToFit="1"/>
    </xf>
    <xf numFmtId="0" fontId="24" fillId="2" borderId="0" xfId="2" applyFont="1" applyFill="1">
      <alignment vertical="center"/>
    </xf>
    <xf numFmtId="0" fontId="7" fillId="2" borderId="35" xfId="2" applyFont="1" applyFill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vertical="center"/>
    </xf>
    <xf numFmtId="0" fontId="7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right" vertical="center"/>
    </xf>
    <xf numFmtId="0" fontId="7" fillId="3" borderId="35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horizontal="right" vertical="center"/>
    </xf>
    <xf numFmtId="179" fontId="7" fillId="3" borderId="7" xfId="2" applyNumberFormat="1" applyFont="1" applyFill="1" applyBorder="1" applyAlignment="1" applyProtection="1">
      <alignment horizontal="center" vertical="center"/>
      <protection locked="0"/>
    </xf>
    <xf numFmtId="180" fontId="7" fillId="2" borderId="8" xfId="2" applyNumberFormat="1" applyFont="1" applyFill="1" applyBorder="1" applyAlignment="1" applyProtection="1">
      <alignment horizontal="center" vertical="center"/>
    </xf>
    <xf numFmtId="180" fontId="7" fillId="2" borderId="45" xfId="2" applyNumberFormat="1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top" wrapText="1"/>
    </xf>
    <xf numFmtId="176" fontId="7" fillId="2" borderId="0" xfId="2" applyNumberFormat="1" applyFont="1" applyFill="1" applyAlignment="1">
      <alignment horizontal="left" vertical="center" wrapText="1"/>
    </xf>
    <xf numFmtId="176" fontId="6" fillId="2" borderId="0" xfId="2" applyNumberFormat="1" applyFont="1" applyFill="1" applyAlignment="1">
      <alignment vertical="center" wrapText="1"/>
    </xf>
    <xf numFmtId="0" fontId="7" fillId="2" borderId="33" xfId="2" applyFont="1" applyFill="1" applyBorder="1" applyAlignment="1">
      <alignment horizontal="left" vertical="center"/>
    </xf>
    <xf numFmtId="0" fontId="7" fillId="2" borderId="38" xfId="2" applyFont="1" applyFill="1" applyBorder="1" applyAlignment="1">
      <alignment horizontal="center" vertical="center" wrapText="1"/>
    </xf>
    <xf numFmtId="0" fontId="7" fillId="2" borderId="40" xfId="2" applyFont="1" applyFill="1" applyBorder="1" applyAlignment="1">
      <alignment horizontal="center" vertical="center"/>
    </xf>
    <xf numFmtId="0" fontId="7" fillId="2" borderId="42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176" fontId="7" fillId="2" borderId="0" xfId="2" applyNumberFormat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 vertical="center"/>
    </xf>
    <xf numFmtId="0" fontId="7" fillId="3" borderId="37" xfId="2" applyFont="1" applyFill="1" applyBorder="1" applyAlignment="1" applyProtection="1">
      <alignment horizontal="left" vertical="center" shrinkToFit="1"/>
      <protection locked="0"/>
    </xf>
    <xf numFmtId="0" fontId="7" fillId="3" borderId="35" xfId="2" applyFont="1" applyFill="1" applyBorder="1" applyAlignment="1" applyProtection="1">
      <alignment horizontal="left" vertical="center" shrinkToFit="1"/>
      <protection locked="0"/>
    </xf>
    <xf numFmtId="0" fontId="7" fillId="3" borderId="36" xfId="2" applyFont="1" applyFill="1" applyBorder="1" applyAlignment="1" applyProtection="1">
      <alignment horizontal="left" vertical="center" shrinkToFit="1"/>
      <protection locked="0"/>
    </xf>
    <xf numFmtId="0" fontId="6" fillId="2" borderId="4" xfId="2" applyFont="1" applyFill="1" applyBorder="1" applyAlignment="1">
      <alignment horizontal="left" vertical="center" wrapText="1" shrinkToFit="1"/>
    </xf>
    <xf numFmtId="0" fontId="6" fillId="2" borderId="32" xfId="2" applyFont="1" applyFill="1" applyBorder="1" applyAlignment="1">
      <alignment horizontal="left" vertical="center" wrapText="1" shrinkToFit="1"/>
    </xf>
    <xf numFmtId="176" fontId="7" fillId="2" borderId="4" xfId="2" applyNumberFormat="1" applyFont="1" applyFill="1" applyBorder="1" applyAlignment="1">
      <alignment vertical="center" shrinkToFit="1"/>
    </xf>
    <xf numFmtId="176" fontId="7" fillId="2" borderId="10" xfId="2" applyNumberFormat="1" applyFont="1" applyFill="1" applyBorder="1" applyAlignment="1">
      <alignment vertical="center" shrinkToFit="1"/>
    </xf>
    <xf numFmtId="176" fontId="7" fillId="2" borderId="32" xfId="2" applyNumberFormat="1" applyFont="1" applyFill="1" applyBorder="1" applyAlignment="1">
      <alignment vertical="center" shrinkToFit="1"/>
    </xf>
    <xf numFmtId="176" fontId="7" fillId="2" borderId="10" xfId="2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 vertical="center"/>
    </xf>
    <xf numFmtId="49" fontId="7" fillId="2" borderId="0" xfId="2" applyNumberFormat="1" applyFont="1" applyFill="1" applyAlignment="1">
      <alignment vertical="center" shrinkToFit="1"/>
    </xf>
    <xf numFmtId="176" fontId="7" fillId="2" borderId="4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7" fillId="2" borderId="38" xfId="2" applyFont="1" applyFill="1" applyBorder="1" applyAlignment="1">
      <alignment horizontal="center" vertical="center" wrapText="1" shrinkToFit="1"/>
    </xf>
    <xf numFmtId="0" fontId="7" fillId="2" borderId="40" xfId="2" applyFont="1" applyFill="1" applyBorder="1" applyAlignment="1">
      <alignment horizontal="center" vertical="center" shrinkToFit="1"/>
    </xf>
    <xf numFmtId="0" fontId="7" fillId="2" borderId="42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 applyProtection="1">
      <alignment vertical="center" shrinkToFit="1"/>
      <protection locked="0"/>
    </xf>
    <xf numFmtId="0" fontId="7" fillId="3" borderId="10" xfId="2" applyFont="1" applyFill="1" applyBorder="1" applyAlignment="1" applyProtection="1">
      <alignment vertical="center" shrinkToFit="1"/>
      <protection locked="0"/>
    </xf>
    <xf numFmtId="0" fontId="7" fillId="3" borderId="32" xfId="2" applyFont="1" applyFill="1" applyBorder="1" applyAlignment="1" applyProtection="1">
      <alignment vertical="center" shrinkToFit="1"/>
      <protection locked="0"/>
    </xf>
    <xf numFmtId="0" fontId="16" fillId="2" borderId="37" xfId="2" applyFont="1" applyFill="1" applyBorder="1" applyAlignment="1">
      <alignment horizontal="center" vertical="center"/>
    </xf>
    <xf numFmtId="0" fontId="16" fillId="2" borderId="36" xfId="2" applyFont="1" applyFill="1" applyBorder="1" applyAlignment="1">
      <alignment horizontal="center" vertical="center"/>
    </xf>
    <xf numFmtId="0" fontId="7" fillId="2" borderId="37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/>
    </xf>
    <xf numFmtId="49" fontId="7" fillId="2" borderId="44" xfId="2" applyNumberFormat="1" applyFont="1" applyFill="1" applyBorder="1" applyAlignment="1">
      <alignment horizontal="center" vertical="center" shrinkToFit="1"/>
    </xf>
    <xf numFmtId="49" fontId="7" fillId="2" borderId="35" xfId="2" applyNumberFormat="1" applyFont="1" applyFill="1" applyBorder="1" applyAlignment="1">
      <alignment horizontal="center" vertical="center" shrinkToFit="1"/>
    </xf>
    <xf numFmtId="49" fontId="7" fillId="2" borderId="36" xfId="2" applyNumberFormat="1" applyFont="1" applyFill="1" applyBorder="1" applyAlignment="1">
      <alignment horizontal="center" vertical="center" shrinkToFit="1"/>
    </xf>
    <xf numFmtId="0" fontId="7" fillId="2" borderId="40" xfId="2" applyFont="1" applyFill="1" applyBorder="1" applyAlignment="1">
      <alignment horizontal="center" vertical="center" wrapText="1"/>
    </xf>
    <xf numFmtId="0" fontId="7" fillId="2" borderId="42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/>
    </xf>
    <xf numFmtId="0" fontId="25" fillId="2" borderId="0" xfId="2" applyFont="1" applyFill="1">
      <alignment vertical="center"/>
    </xf>
    <xf numFmtId="0" fontId="11" fillId="2" borderId="0" xfId="2" applyFont="1" applyFill="1" applyAlignment="1" applyProtection="1">
      <alignment horizontal="center" vertical="center"/>
      <protection locked="0"/>
    </xf>
    <xf numFmtId="0" fontId="11" fillId="2" borderId="6" xfId="2" applyFont="1" applyFill="1" applyBorder="1" applyAlignment="1" applyProtection="1">
      <alignment horizontal="center" vertical="center"/>
      <protection locked="0"/>
    </xf>
    <xf numFmtId="0" fontId="18" fillId="3" borderId="67" xfId="2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2"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65314</xdr:colOff>
      <xdr:row>19</xdr:row>
      <xdr:rowOff>31296</xdr:rowOff>
    </xdr:from>
    <xdr:to>
      <xdr:col>9</xdr:col>
      <xdr:colOff>312964</xdr:colOff>
      <xdr:row>21</xdr:row>
      <xdr:rowOff>318407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77000" y="4429125"/>
          <a:ext cx="247650" cy="1049111"/>
        </a:xfrm>
        <a:prstGeom prst="rightBrace">
          <a:avLst/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88900</xdr:colOff>
      <xdr:row>35</xdr:row>
      <xdr:rowOff>0</xdr:rowOff>
    </xdr:from>
    <xdr:to>
      <xdr:col>9</xdr:col>
      <xdr:colOff>336550</xdr:colOff>
      <xdr:row>37</xdr:row>
      <xdr:rowOff>287111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609CD4BE-3B17-4384-99A1-0455AC015016}"/>
            </a:ext>
          </a:extLst>
        </xdr:cNvPr>
        <xdr:cNvSpPr/>
      </xdr:nvSpPr>
      <xdr:spPr>
        <a:xfrm>
          <a:off x="6184900" y="9690100"/>
          <a:ext cx="247650" cy="1049111"/>
        </a:xfrm>
        <a:prstGeom prst="rightBrace">
          <a:avLst/>
        </a:prstGeom>
        <a:noFill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39</xdr:row>
      <xdr:rowOff>114300</xdr:rowOff>
    </xdr:from>
    <xdr:to>
      <xdr:col>23</xdr:col>
      <xdr:colOff>177800</xdr:colOff>
      <xdr:row>39</xdr:row>
      <xdr:rowOff>520700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A8B34C61-6013-DC9B-7B2D-19A299A8E1A5}"/>
            </a:ext>
          </a:extLst>
        </xdr:cNvPr>
        <xdr:cNvSpPr/>
      </xdr:nvSpPr>
      <xdr:spPr>
        <a:xfrm>
          <a:off x="12573000" y="10972800"/>
          <a:ext cx="2590800" cy="406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42"/>
  <sheetViews>
    <sheetView tabSelected="1" view="pageBreakPreview" zoomScaleNormal="70" zoomScaleSheetLayoutView="100" workbookViewId="0">
      <selection activeCell="E6" sqref="E6"/>
    </sheetView>
  </sheetViews>
  <sheetFormatPr defaultColWidth="9" defaultRowHeight="13.5"/>
  <cols>
    <col min="1" max="1" width="2.625" style="28" customWidth="1"/>
    <col min="2" max="2" width="10.5" style="28" customWidth="1"/>
    <col min="3" max="3" width="11.5" style="28" customWidth="1"/>
    <col min="4" max="15" width="10.75" style="28" customWidth="1"/>
    <col min="16" max="16" width="5.625" style="28" customWidth="1"/>
    <col min="17" max="17" width="9.125" style="28" customWidth="1"/>
    <col min="18" max="18" width="2.375" style="28" customWidth="1"/>
    <col min="19" max="19" width="11.625" style="28" customWidth="1"/>
    <col min="20" max="20" width="2" style="28" customWidth="1"/>
    <col min="21" max="21" width="16.125" style="28" customWidth="1"/>
    <col min="22" max="16384" width="9" style="28"/>
  </cols>
  <sheetData>
    <row r="1" spans="2:26" ht="5.45" customHeight="1"/>
    <row r="3" spans="2:26" ht="3.6" customHeight="1" thickBot="1">
      <c r="B3" s="109"/>
      <c r="K3" s="31"/>
      <c r="L3" s="31"/>
      <c r="M3" s="31"/>
      <c r="N3" s="31"/>
      <c r="O3" s="31"/>
    </row>
    <row r="4" spans="2:26" s="34" customFormat="1" ht="21" customHeight="1" thickBot="1">
      <c r="B4" s="108" t="s">
        <v>33</v>
      </c>
      <c r="C4" s="29"/>
      <c r="D4" s="30"/>
      <c r="E4" s="30"/>
      <c r="F4" s="30"/>
      <c r="G4" s="30"/>
      <c r="H4" s="148" t="s">
        <v>68</v>
      </c>
      <c r="I4" s="31"/>
      <c r="J4" s="32"/>
      <c r="K4" s="31"/>
      <c r="L4" s="31"/>
      <c r="M4" s="31"/>
      <c r="N4" s="31"/>
      <c r="O4" s="31"/>
      <c r="P4" s="35"/>
      <c r="Q4" s="172" t="s">
        <v>25</v>
      </c>
      <c r="R4" s="172"/>
      <c r="S4" s="173"/>
      <c r="T4" s="174"/>
      <c r="U4" s="174"/>
      <c r="V4" s="175"/>
    </row>
    <row r="5" spans="2:26" s="34" customFormat="1" ht="8.1" customHeight="1" thickBot="1">
      <c r="B5" s="36"/>
      <c r="C5" s="38"/>
      <c r="D5" s="15"/>
      <c r="E5" s="15"/>
      <c r="F5" s="15"/>
      <c r="G5" s="15"/>
      <c r="H5" s="15"/>
      <c r="I5" s="15"/>
      <c r="J5" s="32"/>
      <c r="K5" s="15"/>
      <c r="L5" s="15"/>
      <c r="M5" s="15"/>
      <c r="N5" s="15"/>
      <c r="O5" s="15"/>
      <c r="P5" s="15"/>
      <c r="Q5" s="15"/>
      <c r="R5" s="39"/>
      <c r="S5" s="39"/>
      <c r="T5" s="39"/>
      <c r="U5" s="39"/>
      <c r="V5" s="40"/>
      <c r="Z5" s="34" t="s">
        <v>75</v>
      </c>
    </row>
    <row r="6" spans="2:26" s="34" customFormat="1" ht="20.100000000000001" customHeight="1" thickBot="1">
      <c r="B6" s="207" t="s">
        <v>74</v>
      </c>
      <c r="C6" s="207"/>
      <c r="D6" s="208"/>
      <c r="E6" s="209"/>
      <c r="F6" s="15"/>
      <c r="G6" s="206" t="str">
        <f>IF(E6="","指定日から６か月経過していないため、定員×90％で計算","")</f>
        <v>指定日から６か月経過していないため、定員×90％で計算</v>
      </c>
      <c r="H6" s="148"/>
      <c r="I6" s="15"/>
      <c r="J6" s="32"/>
      <c r="K6" s="15"/>
      <c r="L6" s="15"/>
      <c r="M6" s="15"/>
      <c r="N6" s="15"/>
      <c r="O6" s="15"/>
      <c r="P6" s="15"/>
      <c r="Q6" s="15"/>
      <c r="R6" s="39"/>
      <c r="S6" s="39"/>
      <c r="T6" s="39"/>
      <c r="U6" s="39"/>
      <c r="V6" s="40" t="s">
        <v>26</v>
      </c>
    </row>
    <row r="7" spans="2:26" s="34" customFormat="1" ht="8.1" customHeight="1" thickBot="1">
      <c r="B7" s="36"/>
      <c r="C7" s="38"/>
      <c r="D7" s="15"/>
      <c r="E7" s="15"/>
      <c r="F7" s="15"/>
      <c r="G7" s="15"/>
      <c r="H7" s="15"/>
      <c r="I7" s="15"/>
      <c r="J7" s="26"/>
      <c r="K7" s="15"/>
      <c r="L7" s="15"/>
      <c r="M7" s="15"/>
      <c r="N7" s="15"/>
      <c r="O7" s="15"/>
      <c r="P7" s="15"/>
      <c r="Q7" s="15"/>
      <c r="R7" s="39"/>
      <c r="S7" s="39"/>
      <c r="T7" s="39"/>
      <c r="U7" s="39"/>
      <c r="V7" s="40"/>
    </row>
    <row r="8" spans="2:26" ht="30" customHeight="1" thickBot="1">
      <c r="B8" s="152"/>
      <c r="C8" s="153" t="s">
        <v>72</v>
      </c>
      <c r="D8" s="55" t="s">
        <v>69</v>
      </c>
      <c r="E8" s="154"/>
      <c r="F8" s="149" t="s">
        <v>70</v>
      </c>
      <c r="G8" s="149" t="s">
        <v>71</v>
      </c>
      <c r="H8" s="150" t="s">
        <v>69</v>
      </c>
      <c r="I8" s="155" t="str">
        <f>IF(E8+1=1,"",E8+1)</f>
        <v/>
      </c>
      <c r="J8" s="149" t="s">
        <v>70</v>
      </c>
      <c r="K8" s="149"/>
      <c r="L8" s="149"/>
      <c r="M8" s="149"/>
      <c r="N8" s="149"/>
      <c r="O8" s="151"/>
      <c r="P8" s="186" t="s">
        <v>29</v>
      </c>
      <c r="Q8" s="187"/>
      <c r="R8" s="41"/>
      <c r="S8" s="42" t="s">
        <v>54</v>
      </c>
      <c r="T8" s="41"/>
      <c r="U8" s="176" t="s">
        <v>27</v>
      </c>
    </row>
    <row r="9" spans="2:26" ht="54.75" customHeight="1" thickBot="1">
      <c r="B9" s="156"/>
      <c r="C9" s="157" t="s">
        <v>73</v>
      </c>
      <c r="D9" s="158"/>
      <c r="E9" s="159" t="str">
        <f>IF(D9="","",IF(D9=12,1,D9+1))</f>
        <v/>
      </c>
      <c r="F9" s="159" t="str">
        <f t="shared" ref="F9:O9" si="0">IF(E9="","",IF(E9=12,1,E9+1))</f>
        <v/>
      </c>
      <c r="G9" s="159" t="str">
        <f t="shared" si="0"/>
        <v/>
      </c>
      <c r="H9" s="159" t="str">
        <f t="shared" si="0"/>
        <v/>
      </c>
      <c r="I9" s="159" t="str">
        <f t="shared" si="0"/>
        <v/>
      </c>
      <c r="J9" s="159" t="str">
        <f t="shared" si="0"/>
        <v/>
      </c>
      <c r="K9" s="159" t="str">
        <f t="shared" si="0"/>
        <v/>
      </c>
      <c r="L9" s="159" t="str">
        <f t="shared" si="0"/>
        <v/>
      </c>
      <c r="M9" s="159" t="str">
        <f t="shared" si="0"/>
        <v/>
      </c>
      <c r="N9" s="159" t="str">
        <f t="shared" si="0"/>
        <v/>
      </c>
      <c r="O9" s="159" t="str">
        <f t="shared" si="0"/>
        <v/>
      </c>
      <c r="P9" s="188" t="s">
        <v>30</v>
      </c>
      <c r="Q9" s="189"/>
      <c r="R9" s="43"/>
      <c r="S9" s="43" t="s">
        <v>31</v>
      </c>
      <c r="T9" s="44"/>
      <c r="U9" s="177"/>
    </row>
    <row r="10" spans="2:26" ht="24" customHeight="1">
      <c r="B10" s="190" t="s">
        <v>56</v>
      </c>
      <c r="C10" s="87" t="s">
        <v>0</v>
      </c>
      <c r="D10" s="138"/>
      <c r="E10" s="139"/>
      <c r="F10" s="139"/>
      <c r="G10" s="139"/>
      <c r="H10" s="139"/>
      <c r="I10" s="140"/>
      <c r="J10" s="139"/>
      <c r="K10" s="139"/>
      <c r="L10" s="139"/>
      <c r="M10" s="139"/>
      <c r="N10" s="139"/>
      <c r="O10" s="140"/>
      <c r="P10" s="46" t="s">
        <v>1</v>
      </c>
      <c r="Q10" s="135">
        <f>SUM(D10:O10)</f>
        <v>0</v>
      </c>
      <c r="R10" s="33"/>
      <c r="S10" s="193"/>
      <c r="T10" s="35"/>
      <c r="U10" s="178" t="e">
        <f>ROUNDUP(+Q15/S10,1)</f>
        <v>#DIV/0!</v>
      </c>
    </row>
    <row r="11" spans="2:26" ht="24" customHeight="1">
      <c r="B11" s="191"/>
      <c r="C11" s="90" t="s">
        <v>2</v>
      </c>
      <c r="D11" s="141"/>
      <c r="E11" s="142"/>
      <c r="F11" s="142"/>
      <c r="G11" s="142"/>
      <c r="H11" s="142"/>
      <c r="I11" s="143"/>
      <c r="J11" s="142"/>
      <c r="K11" s="142"/>
      <c r="L11" s="142"/>
      <c r="M11" s="142"/>
      <c r="N11" s="142"/>
      <c r="O11" s="143"/>
      <c r="P11" s="48" t="s">
        <v>3</v>
      </c>
      <c r="Q11" s="136">
        <f t="shared" ref="Q11:Q14" si="1">SUM(D11:O11)</f>
        <v>0</v>
      </c>
      <c r="R11" s="33"/>
      <c r="S11" s="194"/>
      <c r="T11" s="35"/>
      <c r="U11" s="179"/>
    </row>
    <row r="12" spans="2:26" ht="24" customHeight="1">
      <c r="B12" s="191"/>
      <c r="C12" s="90" t="s">
        <v>4</v>
      </c>
      <c r="D12" s="141"/>
      <c r="E12" s="142"/>
      <c r="F12" s="142"/>
      <c r="G12" s="142"/>
      <c r="H12" s="142"/>
      <c r="I12" s="143"/>
      <c r="J12" s="142"/>
      <c r="K12" s="142"/>
      <c r="L12" s="142"/>
      <c r="M12" s="142"/>
      <c r="N12" s="142"/>
      <c r="O12" s="143"/>
      <c r="P12" s="48" t="s">
        <v>5</v>
      </c>
      <c r="Q12" s="136">
        <f t="shared" si="1"/>
        <v>0</v>
      </c>
      <c r="R12" s="33"/>
      <c r="S12" s="194"/>
      <c r="T12" s="35"/>
      <c r="U12" s="179"/>
    </row>
    <row r="13" spans="2:26" ht="24" customHeight="1">
      <c r="B13" s="191"/>
      <c r="C13" s="90" t="s">
        <v>6</v>
      </c>
      <c r="D13" s="144"/>
      <c r="E13" s="142"/>
      <c r="F13" s="142"/>
      <c r="G13" s="142"/>
      <c r="H13" s="142"/>
      <c r="I13" s="143"/>
      <c r="J13" s="142"/>
      <c r="K13" s="142"/>
      <c r="L13" s="142"/>
      <c r="M13" s="142"/>
      <c r="N13" s="142"/>
      <c r="O13" s="143"/>
      <c r="P13" s="48" t="s">
        <v>7</v>
      </c>
      <c r="Q13" s="136">
        <f t="shared" si="1"/>
        <v>0</v>
      </c>
      <c r="R13" s="33"/>
      <c r="S13" s="194"/>
      <c r="T13" s="35"/>
      <c r="U13" s="179"/>
    </row>
    <row r="14" spans="2:26" ht="24" customHeight="1">
      <c r="B14" s="191"/>
      <c r="C14" s="91" t="s">
        <v>8</v>
      </c>
      <c r="D14" s="144"/>
      <c r="E14" s="142"/>
      <c r="F14" s="142"/>
      <c r="G14" s="142"/>
      <c r="H14" s="142"/>
      <c r="I14" s="143"/>
      <c r="J14" s="142"/>
      <c r="K14" s="142"/>
      <c r="L14" s="142"/>
      <c r="M14" s="142"/>
      <c r="N14" s="142"/>
      <c r="O14" s="143"/>
      <c r="P14" s="48" t="s">
        <v>9</v>
      </c>
      <c r="Q14" s="136">
        <f t="shared" si="1"/>
        <v>0</v>
      </c>
      <c r="R14" s="33"/>
      <c r="S14" s="194"/>
      <c r="T14" s="35"/>
      <c r="U14" s="179"/>
    </row>
    <row r="15" spans="2:26" ht="24" customHeight="1" thickBot="1">
      <c r="B15" s="192"/>
      <c r="C15" s="49" t="s">
        <v>10</v>
      </c>
      <c r="D15" s="145">
        <f>SUM(D10:D14)</f>
        <v>0</v>
      </c>
      <c r="E15" s="146">
        <f t="shared" ref="E15:O15" si="2">SUM(E10:E14)</f>
        <v>0</v>
      </c>
      <c r="F15" s="146">
        <f t="shared" si="2"/>
        <v>0</v>
      </c>
      <c r="G15" s="146">
        <f t="shared" si="2"/>
        <v>0</v>
      </c>
      <c r="H15" s="146">
        <f>SUM(H10:H14)</f>
        <v>0</v>
      </c>
      <c r="I15" s="147">
        <f t="shared" si="2"/>
        <v>0</v>
      </c>
      <c r="J15" s="146">
        <f t="shared" si="2"/>
        <v>0</v>
      </c>
      <c r="K15" s="146">
        <f t="shared" si="2"/>
        <v>0</v>
      </c>
      <c r="L15" s="146">
        <f t="shared" si="2"/>
        <v>0</v>
      </c>
      <c r="M15" s="146">
        <f t="shared" si="2"/>
        <v>0</v>
      </c>
      <c r="N15" s="146">
        <f t="shared" si="2"/>
        <v>0</v>
      </c>
      <c r="O15" s="147">
        <f t="shared" si="2"/>
        <v>0</v>
      </c>
      <c r="P15" s="50" t="s">
        <v>11</v>
      </c>
      <c r="Q15" s="137">
        <f>SUM(Q10:Q14)</f>
        <v>0</v>
      </c>
      <c r="R15" s="27"/>
      <c r="S15" s="195"/>
      <c r="T15" s="51"/>
      <c r="U15" s="180"/>
    </row>
    <row r="16" spans="2:26" ht="13.5" customHeight="1" thickBot="1">
      <c r="B16" s="35"/>
      <c r="C16" s="52"/>
      <c r="D16" s="26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6"/>
      <c r="P16" s="37"/>
      <c r="Q16" s="53"/>
      <c r="R16" s="31"/>
      <c r="S16" s="37"/>
      <c r="T16" s="35"/>
      <c r="U16" s="54"/>
    </row>
    <row r="17" spans="1:24" ht="42" customHeight="1" thickBot="1">
      <c r="B17" s="92" t="s">
        <v>58</v>
      </c>
      <c r="C17" s="200" t="s">
        <v>12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2"/>
      <c r="P17" s="55" t="s">
        <v>13</v>
      </c>
      <c r="Q17" s="112" t="e">
        <f>ROUND(+((2*Q10)+(3*Q11)+(4*Q12)+(5*Q13)+(6*Q14))/Q15,1)</f>
        <v>#DIV/0!</v>
      </c>
      <c r="R17" s="56"/>
      <c r="S17" s="57"/>
      <c r="T17" s="58"/>
      <c r="U17" s="59"/>
    </row>
    <row r="18" spans="1:24" ht="13.5" customHeight="1">
      <c r="B18" s="52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37"/>
      <c r="Q18" s="31"/>
      <c r="R18" s="62"/>
      <c r="S18" s="57"/>
      <c r="T18" s="58"/>
      <c r="U18" s="59"/>
    </row>
    <row r="19" spans="1:24" ht="13.5" customHeight="1" thickBot="1">
      <c r="B19" s="52"/>
      <c r="C19" s="63"/>
      <c r="D19" s="165" t="s">
        <v>14</v>
      </c>
      <c r="E19" s="165"/>
      <c r="F19" s="31" t="s">
        <v>15</v>
      </c>
      <c r="G19" s="62"/>
      <c r="H19" s="64" t="s">
        <v>16</v>
      </c>
      <c r="I19" s="62"/>
      <c r="J19" s="61"/>
      <c r="K19" s="61"/>
      <c r="L19" s="61"/>
      <c r="M19" s="61"/>
      <c r="N19" s="61"/>
      <c r="O19" s="61"/>
      <c r="P19" s="37"/>
      <c r="Q19" s="31"/>
      <c r="R19" s="62"/>
      <c r="S19" s="57"/>
      <c r="T19" s="58"/>
      <c r="U19" s="59"/>
    </row>
    <row r="20" spans="1:24" ht="30" customHeight="1">
      <c r="B20" s="166" t="s">
        <v>58</v>
      </c>
      <c r="C20" s="87" t="s">
        <v>17</v>
      </c>
      <c r="D20" s="65" t="e">
        <f>+U10</f>
        <v>#DIV/0!</v>
      </c>
      <c r="E20" s="17" t="s">
        <v>18</v>
      </c>
      <c r="F20" s="66" t="s">
        <v>19</v>
      </c>
      <c r="G20" s="18" t="s">
        <v>20</v>
      </c>
      <c r="H20" s="67" t="e">
        <f>ROUNDUP(+D20/6,1)</f>
        <v>#DIV/0!</v>
      </c>
      <c r="I20" s="19" t="s">
        <v>21</v>
      </c>
      <c r="J20" s="68"/>
      <c r="K20" s="31" t="s">
        <v>46</v>
      </c>
      <c r="L20" s="31"/>
      <c r="M20" s="31"/>
      <c r="N20" s="31"/>
      <c r="O20" s="31"/>
      <c r="P20" s="37"/>
      <c r="Q20" s="31"/>
      <c r="R20" s="62"/>
      <c r="S20" s="37"/>
      <c r="T20" s="58"/>
      <c r="U20" s="69"/>
    </row>
    <row r="21" spans="1:24" ht="30" customHeight="1">
      <c r="B21" s="203"/>
      <c r="C21" s="88" t="s">
        <v>57</v>
      </c>
      <c r="D21" s="21" t="e">
        <f>+U10</f>
        <v>#DIV/0!</v>
      </c>
      <c r="E21" s="21" t="s">
        <v>18</v>
      </c>
      <c r="F21" s="70" t="s">
        <v>22</v>
      </c>
      <c r="G21" s="22" t="s">
        <v>20</v>
      </c>
      <c r="H21" s="71" t="e">
        <f>ROUNDUP(+D21/5,1)</f>
        <v>#DIV/0!</v>
      </c>
      <c r="I21" s="23" t="s">
        <v>21</v>
      </c>
      <c r="J21" s="10"/>
      <c r="K21" s="205" t="s">
        <v>49</v>
      </c>
      <c r="L21" s="205"/>
      <c r="M21" s="205"/>
      <c r="N21" s="205"/>
      <c r="O21" s="205"/>
      <c r="P21" s="205"/>
      <c r="Q21" s="205"/>
      <c r="R21" s="205"/>
      <c r="S21" s="205"/>
      <c r="T21" s="58"/>
      <c r="U21" s="69"/>
    </row>
    <row r="22" spans="1:24" ht="30" customHeight="1" thickBot="1">
      <c r="B22" s="204"/>
      <c r="C22" s="89" t="s">
        <v>23</v>
      </c>
      <c r="D22" s="25" t="e">
        <f>+U10</f>
        <v>#DIV/0!</v>
      </c>
      <c r="E22" s="25" t="s">
        <v>18</v>
      </c>
      <c r="F22" s="72" t="s">
        <v>24</v>
      </c>
      <c r="G22" s="73" t="s">
        <v>20</v>
      </c>
      <c r="H22" s="74" t="e">
        <f>ROUNDUP(+D22/3,1)</f>
        <v>#DIV/0!</v>
      </c>
      <c r="I22" s="75" t="s">
        <v>21</v>
      </c>
      <c r="J22" s="68"/>
      <c r="K22" s="35" t="s">
        <v>55</v>
      </c>
      <c r="L22" s="35"/>
      <c r="M22" s="35"/>
      <c r="N22" s="35"/>
      <c r="O22" s="35"/>
      <c r="P22" s="35"/>
      <c r="Q22" s="35"/>
      <c r="R22" s="35"/>
      <c r="S22" s="35"/>
      <c r="T22" s="58"/>
      <c r="U22" s="69"/>
    </row>
    <row r="23" spans="1:24" ht="13.5" customHeight="1">
      <c r="B23" s="161" t="s">
        <v>32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31"/>
      <c r="O23" s="31"/>
      <c r="P23" s="37"/>
      <c r="Q23" s="31"/>
      <c r="R23" s="62"/>
      <c r="S23" s="35"/>
      <c r="T23" s="58"/>
      <c r="U23" s="69"/>
    </row>
    <row r="24" spans="1:24" ht="25.15" customHeight="1"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00"/>
      <c r="Q24" s="101"/>
      <c r="R24" s="102"/>
      <c r="S24" s="103"/>
      <c r="T24" s="104"/>
      <c r="U24" s="105"/>
      <c r="V24" s="106"/>
      <c r="W24" s="106"/>
    </row>
    <row r="25" spans="1:24" ht="11.45" customHeight="1">
      <c r="B25" s="52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37"/>
      <c r="Q25" s="77"/>
      <c r="R25" s="78"/>
      <c r="S25" s="57"/>
      <c r="T25" s="58"/>
      <c r="U25" s="59"/>
      <c r="V25" s="86"/>
    </row>
    <row r="26" spans="1:24" s="34" customFormat="1" ht="24" customHeight="1">
      <c r="A26" s="28"/>
      <c r="B26" s="110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  <c r="Q26" s="5"/>
      <c r="R26" s="6"/>
      <c r="S26" s="1"/>
      <c r="T26" s="80"/>
      <c r="U26" s="2"/>
    </row>
    <row r="27" spans="1:24" s="34" customFormat="1" ht="13.15" customHeight="1">
      <c r="A27" s="28"/>
      <c r="B27" s="7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5"/>
      <c r="R27" s="6"/>
      <c r="S27" s="1"/>
      <c r="T27" s="80"/>
      <c r="U27" s="2"/>
    </row>
    <row r="28" spans="1:24" s="34" customFormat="1" ht="24" customHeight="1" thickBot="1">
      <c r="A28" s="28"/>
      <c r="B28" s="81"/>
      <c r="C28" s="4" t="s">
        <v>61</v>
      </c>
      <c r="D28" s="184" t="s">
        <v>62</v>
      </c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</row>
    <row r="29" spans="1:24" s="34" customFormat="1" ht="30" customHeight="1" thickBot="1">
      <c r="A29" s="28"/>
      <c r="B29" s="196"/>
      <c r="C29" s="197"/>
      <c r="D29" s="160">
        <f>D9</f>
        <v>0</v>
      </c>
      <c r="E29" s="160" t="str">
        <f t="shared" ref="E29:O29" si="3">E9</f>
        <v/>
      </c>
      <c r="F29" s="160" t="str">
        <f t="shared" si="3"/>
        <v/>
      </c>
      <c r="G29" s="160" t="str">
        <f t="shared" si="3"/>
        <v/>
      </c>
      <c r="H29" s="160" t="str">
        <f t="shared" si="3"/>
        <v/>
      </c>
      <c r="I29" s="160" t="str">
        <f t="shared" si="3"/>
        <v/>
      </c>
      <c r="J29" s="160" t="str">
        <f t="shared" si="3"/>
        <v/>
      </c>
      <c r="K29" s="160" t="str">
        <f t="shared" si="3"/>
        <v/>
      </c>
      <c r="L29" s="160" t="str">
        <f t="shared" si="3"/>
        <v/>
      </c>
      <c r="M29" s="160" t="str">
        <f t="shared" si="3"/>
        <v/>
      </c>
      <c r="N29" s="160" t="str">
        <f t="shared" si="3"/>
        <v/>
      </c>
      <c r="O29" s="160" t="str">
        <f t="shared" si="3"/>
        <v/>
      </c>
      <c r="P29" s="198" t="s">
        <v>28</v>
      </c>
      <c r="Q29" s="199"/>
      <c r="R29" s="41"/>
      <c r="S29" s="182" t="s">
        <v>53</v>
      </c>
      <c r="T29" s="42"/>
      <c r="U29" s="185" t="s">
        <v>36</v>
      </c>
    </row>
    <row r="30" spans="1:24" s="34" customFormat="1" ht="24" customHeight="1">
      <c r="A30" s="28"/>
      <c r="B30" s="166" t="s">
        <v>67</v>
      </c>
      <c r="C30" s="97" t="s">
        <v>66</v>
      </c>
      <c r="D30" s="119"/>
      <c r="E30" s="120"/>
      <c r="F30" s="120"/>
      <c r="G30" s="120"/>
      <c r="H30" s="120"/>
      <c r="I30" s="121"/>
      <c r="J30" s="120"/>
      <c r="K30" s="120"/>
      <c r="L30" s="120"/>
      <c r="M30" s="120"/>
      <c r="N30" s="120"/>
      <c r="O30" s="122"/>
      <c r="P30" s="8" t="s">
        <v>35</v>
      </c>
      <c r="Q30" s="115">
        <f>SUM(D30:O30)</f>
        <v>0</v>
      </c>
      <c r="R30" s="9"/>
      <c r="S30" s="183"/>
      <c r="T30" s="80"/>
      <c r="U30" s="181"/>
    </row>
    <row r="31" spans="1:24" s="34" customFormat="1" ht="24" customHeight="1">
      <c r="A31" s="28"/>
      <c r="B31" s="203"/>
      <c r="C31" s="93" t="s">
        <v>6</v>
      </c>
      <c r="D31" s="123">
        <f t="shared" ref="D31:N31" si="4">+D13</f>
        <v>0</v>
      </c>
      <c r="E31" s="124">
        <f t="shared" si="4"/>
        <v>0</v>
      </c>
      <c r="F31" s="124">
        <f t="shared" si="4"/>
        <v>0</v>
      </c>
      <c r="G31" s="124">
        <f t="shared" si="4"/>
        <v>0</v>
      </c>
      <c r="H31" s="124">
        <f t="shared" si="4"/>
        <v>0</v>
      </c>
      <c r="I31" s="125">
        <f t="shared" si="4"/>
        <v>0</v>
      </c>
      <c r="J31" s="124">
        <f t="shared" si="4"/>
        <v>0</v>
      </c>
      <c r="K31" s="124">
        <f t="shared" si="4"/>
        <v>0</v>
      </c>
      <c r="L31" s="124">
        <f t="shared" si="4"/>
        <v>0</v>
      </c>
      <c r="M31" s="124">
        <f t="shared" si="4"/>
        <v>0</v>
      </c>
      <c r="N31" s="124">
        <f t="shared" si="4"/>
        <v>0</v>
      </c>
      <c r="O31" s="126">
        <f>+O13</f>
        <v>0</v>
      </c>
      <c r="P31" s="10" t="s">
        <v>37</v>
      </c>
      <c r="Q31" s="116">
        <f t="shared" ref="Q31:Q33" si="5">SUM(D31:O31)</f>
        <v>0</v>
      </c>
      <c r="R31" s="5"/>
      <c r="S31" s="82" t="s">
        <v>11</v>
      </c>
      <c r="T31" s="80"/>
      <c r="U31" s="181" t="s">
        <v>39</v>
      </c>
    </row>
    <row r="32" spans="1:24" s="34" customFormat="1" ht="24" customHeight="1">
      <c r="A32" s="28"/>
      <c r="B32" s="203"/>
      <c r="C32" s="94" t="s">
        <v>8</v>
      </c>
      <c r="D32" s="127">
        <f t="shared" ref="D32:N32" si="6">+D14</f>
        <v>0</v>
      </c>
      <c r="E32" s="128">
        <f t="shared" si="6"/>
        <v>0</v>
      </c>
      <c r="F32" s="128">
        <f t="shared" si="6"/>
        <v>0</v>
      </c>
      <c r="G32" s="128">
        <f t="shared" si="6"/>
        <v>0</v>
      </c>
      <c r="H32" s="128">
        <f t="shared" si="6"/>
        <v>0</v>
      </c>
      <c r="I32" s="129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0</v>
      </c>
      <c r="O32" s="130">
        <f>+O14</f>
        <v>0</v>
      </c>
      <c r="P32" s="11" t="s">
        <v>38</v>
      </c>
      <c r="Q32" s="117">
        <f t="shared" si="5"/>
        <v>0</v>
      </c>
      <c r="R32" s="5"/>
      <c r="S32" s="111"/>
      <c r="T32" s="80"/>
      <c r="U32" s="181"/>
    </row>
    <row r="33" spans="1:23" s="34" customFormat="1" ht="24" customHeight="1" thickBot="1">
      <c r="A33" s="28"/>
      <c r="B33" s="204"/>
      <c r="C33" s="83" t="s">
        <v>10</v>
      </c>
      <c r="D33" s="131">
        <f>SUM(D30:D32)</f>
        <v>0</v>
      </c>
      <c r="E33" s="132">
        <f t="shared" ref="E33:O33" si="7">SUM(E30:E32)</f>
        <v>0</v>
      </c>
      <c r="F33" s="132">
        <f t="shared" si="7"/>
        <v>0</v>
      </c>
      <c r="G33" s="132">
        <f t="shared" si="7"/>
        <v>0</v>
      </c>
      <c r="H33" s="132">
        <f t="shared" si="7"/>
        <v>0</v>
      </c>
      <c r="I33" s="133">
        <f t="shared" si="7"/>
        <v>0</v>
      </c>
      <c r="J33" s="132">
        <f t="shared" si="7"/>
        <v>0</v>
      </c>
      <c r="K33" s="132">
        <f t="shared" si="7"/>
        <v>0</v>
      </c>
      <c r="L33" s="132">
        <f t="shared" si="7"/>
        <v>0</v>
      </c>
      <c r="M33" s="132">
        <f t="shared" si="7"/>
        <v>0</v>
      </c>
      <c r="N33" s="132">
        <f t="shared" si="7"/>
        <v>0</v>
      </c>
      <c r="O33" s="134">
        <f t="shared" si="7"/>
        <v>0</v>
      </c>
      <c r="P33" s="12" t="s">
        <v>40</v>
      </c>
      <c r="Q33" s="118">
        <f t="shared" si="5"/>
        <v>0</v>
      </c>
      <c r="R33" s="13"/>
      <c r="S33" s="113">
        <f>+Q15</f>
        <v>0</v>
      </c>
      <c r="T33" s="14"/>
      <c r="U33" s="114" t="e">
        <f>ROUND(+Q33/S33*100,0)</f>
        <v>#DIV/0!</v>
      </c>
    </row>
    <row r="34" spans="1:23" s="34" customFormat="1" ht="24" customHeight="1">
      <c r="A34" s="28"/>
      <c r="B34" s="15"/>
      <c r="C34" s="8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81"/>
      <c r="P34" s="7"/>
      <c r="Q34" s="6"/>
      <c r="R34" s="6"/>
      <c r="S34" s="4"/>
      <c r="T34" s="6"/>
      <c r="U34" s="16" t="s">
        <v>41</v>
      </c>
    </row>
    <row r="35" spans="1:23" s="34" customFormat="1" ht="13.15" customHeight="1" thickBot="1">
      <c r="A35" s="28"/>
      <c r="B35" s="15"/>
      <c r="C35" s="84"/>
      <c r="D35" s="165" t="s">
        <v>14</v>
      </c>
      <c r="E35" s="165"/>
      <c r="F35" s="31" t="s">
        <v>15</v>
      </c>
      <c r="G35" s="62"/>
      <c r="H35" s="64" t="s">
        <v>16</v>
      </c>
      <c r="I35" s="62"/>
      <c r="J35" s="6"/>
      <c r="K35" s="6"/>
      <c r="L35" s="6"/>
      <c r="M35" s="6"/>
      <c r="N35" s="6"/>
      <c r="O35" s="81"/>
      <c r="P35" s="7"/>
      <c r="Q35" s="6"/>
      <c r="R35" s="6"/>
      <c r="S35" s="4"/>
      <c r="T35" s="6"/>
      <c r="U35" s="163" t="s">
        <v>42</v>
      </c>
      <c r="V35" s="163"/>
      <c r="W35" s="163"/>
    </row>
    <row r="36" spans="1:23" s="34" customFormat="1" ht="30" customHeight="1">
      <c r="A36" s="28"/>
      <c r="B36" s="166" t="s">
        <v>59</v>
      </c>
      <c r="C36" s="45" t="s">
        <v>43</v>
      </c>
      <c r="D36" s="17" t="e">
        <f>+U10</f>
        <v>#DIV/0!</v>
      </c>
      <c r="E36" s="17" t="s">
        <v>18</v>
      </c>
      <c r="F36" s="66" t="s">
        <v>44</v>
      </c>
      <c r="G36" s="18" t="s">
        <v>45</v>
      </c>
      <c r="H36" s="67" t="e">
        <f>ROUNDUP(+D36/1.7,1)</f>
        <v>#DIV/0!</v>
      </c>
      <c r="I36" s="19" t="s">
        <v>21</v>
      </c>
      <c r="J36" s="20"/>
      <c r="K36" s="169" t="s">
        <v>46</v>
      </c>
      <c r="L36" s="169"/>
      <c r="M36" s="169"/>
      <c r="N36" s="169"/>
      <c r="O36" s="169"/>
      <c r="P36" s="169"/>
      <c r="Q36" s="169"/>
      <c r="R36" s="6"/>
      <c r="S36" s="15"/>
      <c r="T36" s="6"/>
      <c r="U36" s="163"/>
      <c r="V36" s="163"/>
      <c r="W36" s="163"/>
    </row>
    <row r="37" spans="1:23" s="34" customFormat="1" ht="30" customHeight="1">
      <c r="A37" s="28"/>
      <c r="B37" s="167"/>
      <c r="C37" s="47" t="s">
        <v>47</v>
      </c>
      <c r="D37" s="21" t="e">
        <f>+U10</f>
        <v>#DIV/0!</v>
      </c>
      <c r="E37" s="21" t="s">
        <v>18</v>
      </c>
      <c r="F37" s="70" t="s">
        <v>48</v>
      </c>
      <c r="G37" s="22" t="s">
        <v>20</v>
      </c>
      <c r="H37" s="71" t="e">
        <f>ROUNDUP(+D37/2,1)</f>
        <v>#DIV/0!</v>
      </c>
      <c r="I37" s="23" t="s">
        <v>21</v>
      </c>
      <c r="J37" s="24"/>
      <c r="K37" s="169" t="s">
        <v>49</v>
      </c>
      <c r="L37" s="169"/>
      <c r="M37" s="169"/>
      <c r="N37" s="169"/>
      <c r="O37" s="169"/>
      <c r="P37" s="169"/>
      <c r="Q37" s="169"/>
      <c r="R37" s="6"/>
      <c r="S37" s="107"/>
      <c r="T37" s="6"/>
      <c r="U37" s="171" t="s">
        <v>64</v>
      </c>
      <c r="V37" s="171"/>
      <c r="W37" s="171"/>
    </row>
    <row r="38" spans="1:23" s="34" customFormat="1" ht="30" customHeight="1" thickBot="1">
      <c r="A38" s="28"/>
      <c r="B38" s="168"/>
      <c r="C38" s="85" t="s">
        <v>50</v>
      </c>
      <c r="D38" s="95" t="e">
        <f>+U10</f>
        <v>#DIV/0!</v>
      </c>
      <c r="E38" s="25" t="s">
        <v>18</v>
      </c>
      <c r="F38" s="72" t="s">
        <v>51</v>
      </c>
      <c r="G38" s="26" t="s">
        <v>20</v>
      </c>
      <c r="H38" s="96" t="e">
        <f>ROUNDUP(+D38/2.5,1)</f>
        <v>#DIV/0!</v>
      </c>
      <c r="I38" s="27" t="s">
        <v>21</v>
      </c>
      <c r="J38" s="20"/>
      <c r="K38" s="170" t="s">
        <v>52</v>
      </c>
      <c r="L38" s="170"/>
      <c r="M38" s="170"/>
      <c r="N38" s="170"/>
      <c r="O38" s="170"/>
      <c r="P38" s="170"/>
      <c r="Q38" s="170"/>
      <c r="R38" s="6"/>
      <c r="S38" s="107"/>
      <c r="T38" s="4"/>
      <c r="U38" s="171" t="s">
        <v>63</v>
      </c>
      <c r="V38" s="171"/>
      <c r="W38" s="171"/>
    </row>
    <row r="39" spans="1:23" ht="30" customHeight="1">
      <c r="B39" s="162" t="s">
        <v>32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31"/>
      <c r="O39" s="31"/>
      <c r="P39" s="37"/>
      <c r="Q39" s="31"/>
      <c r="R39" s="62"/>
      <c r="S39" s="107"/>
      <c r="T39" s="58"/>
      <c r="U39" s="171" t="s">
        <v>65</v>
      </c>
      <c r="V39" s="171"/>
      <c r="W39" s="171"/>
    </row>
    <row r="40" spans="1:23" s="34" customFormat="1" ht="48" customHeight="1">
      <c r="A40" s="15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5"/>
      <c r="O40" s="15"/>
      <c r="P40" s="15"/>
      <c r="Q40" s="15"/>
      <c r="R40" s="15"/>
      <c r="S40" s="107"/>
      <c r="T40" s="15"/>
      <c r="U40" s="164" t="s">
        <v>60</v>
      </c>
      <c r="V40" s="164"/>
      <c r="W40" s="164"/>
    </row>
    <row r="41" spans="1:2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</sheetData>
  <sheetProtection algorithmName="SHA-512" hashValue="jqiV59oBbts65fGxaa8Mf8aKQ7XLYO4fr8ueS5y1h2Gy13262mPg5Y0CHe/Qmk3tbI9XgIyY4IQguS6naRQLcg==" saltValue="xlcf22Hc4Y2hF84Hvw5C5Q==" spinCount="100000" sheet="1" objects="1" scenarios="1"/>
  <mergeCells count="33">
    <mergeCell ref="B30:B33"/>
    <mergeCell ref="B6:D6"/>
    <mergeCell ref="B10:B15"/>
    <mergeCell ref="S10:S15"/>
    <mergeCell ref="B29:C29"/>
    <mergeCell ref="P29:Q29"/>
    <mergeCell ref="B23:M23"/>
    <mergeCell ref="C17:O17"/>
    <mergeCell ref="D19:E19"/>
    <mergeCell ref="B20:B22"/>
    <mergeCell ref="K21:S21"/>
    <mergeCell ref="Q4:R4"/>
    <mergeCell ref="S4:V4"/>
    <mergeCell ref="U8:U9"/>
    <mergeCell ref="U10:U15"/>
    <mergeCell ref="U31:U32"/>
    <mergeCell ref="S29:S30"/>
    <mergeCell ref="D28:X28"/>
    <mergeCell ref="U29:U30"/>
    <mergeCell ref="P8:Q8"/>
    <mergeCell ref="P9:Q9"/>
    <mergeCell ref="B40:M40"/>
    <mergeCell ref="B39:M39"/>
    <mergeCell ref="U35:W36"/>
    <mergeCell ref="U40:W40"/>
    <mergeCell ref="D35:E35"/>
    <mergeCell ref="B36:B38"/>
    <mergeCell ref="K36:Q36"/>
    <mergeCell ref="K37:Q37"/>
    <mergeCell ref="K38:Q38"/>
    <mergeCell ref="U37:W37"/>
    <mergeCell ref="U38:W38"/>
    <mergeCell ref="U39:W39"/>
  </mergeCells>
  <phoneticPr fontId="3"/>
  <conditionalFormatting sqref="B8:U15">
    <cfRule type="expression" dxfId="1" priority="2">
      <formula>$E$6=""</formula>
    </cfRule>
  </conditionalFormatting>
  <conditionalFormatting sqref="B29:U33">
    <cfRule type="expression" dxfId="0" priority="1">
      <formula>$E$6=""</formula>
    </cfRule>
  </conditionalFormatting>
  <dataValidations count="2">
    <dataValidation type="whole" allowBlank="1" showInputMessage="1" showErrorMessage="1" error="1～12を入力してください" prompt="該当する月の数字を入力してください。" sqref="D9">
      <formula1>1</formula1>
      <formula2>12</formula2>
    </dataValidation>
    <dataValidation type="list" showInputMessage="1" showErrorMessage="1" sqref="E6">
      <formula1>$Z$4:$Z$5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scale="57" orientation="landscape" blackAndWhite="1" r:id="rId1"/>
  <headerFooter>
    <oddHeader>&amp;L（参考様式14－１）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生活介護</vt:lpstr>
      <vt:lpstr>生活介護!Print_Area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2023-02-27T07:55:48Z</dcterms:modified>
</cp:coreProperties>
</file>