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05" windowHeight="8040" activeTab="1"/>
  </bookViews>
  <sheets>
    <sheet name="【記入例】" sheetId="1" r:id="rId1"/>
    <sheet name="作業シート" sheetId="2" r:id="rId2"/>
    <sheet name="合計表（入力の必要なし）" sheetId="3" r:id="rId3"/>
  </sheets>
  <externalReferences>
    <externalReference r:id="rId6"/>
    <externalReference r:id="rId7"/>
  </externalReferences>
  <definedNames>
    <definedName name="_xlfn.COUNTIFS" hidden="1">#NAME?</definedName>
    <definedName name="_xlnm.Print_Area" localSheetId="0">'【記入例】'!$A$1:$Y$235</definedName>
    <definedName name="_xlnm.Print_Area" localSheetId="2">'合計表（入力の必要なし）'!$A$1:$BA$93</definedName>
    <definedName name="_xlnm.Print_Area" localSheetId="1">'作業シート'!$A$1:$Y$169</definedName>
    <definedName name="_xlnm.Print_Titles" localSheetId="2">'合計表（入力の必要なし）'!$5:$9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C12" authorId="0">
      <text>
        <r>
          <rPr>
            <b/>
            <sz val="14"/>
            <rFont val="ＭＳ Ｐゴシック"/>
            <family val="3"/>
          </rPr>
          <t>背景色が赤になったら同一施設名があるエラーです。
記入例に従い、削除もしくは施設名が区別できるよう修正をお願いします。</t>
        </r>
      </text>
    </comment>
  </commentList>
</comments>
</file>

<file path=xl/sharedStrings.xml><?xml version="1.0" encoding="utf-8"?>
<sst xmlns="http://schemas.openxmlformats.org/spreadsheetml/2006/main" count="1033" uniqueCount="251">
  <si>
    <t>○○園</t>
  </si>
  <si>
    <t>Ａ棟</t>
  </si>
  <si>
    <t>Ｂ棟</t>
  </si>
  <si>
    <t>Ｃ棟</t>
  </si>
  <si>
    <t>社会福祉施設の耐震改修状況調査【記入例】</t>
  </si>
  <si>
    <t>S56以前で未耐震診断数</t>
  </si>
  <si>
    <t>別　　計</t>
  </si>
  <si>
    <t>○○棟</t>
  </si>
  <si>
    <t>△△荘</t>
  </si>
  <si>
    <t>建築年度</t>
  </si>
  <si>
    <t>××棟</t>
  </si>
  <si>
    <t>合　計</t>
  </si>
  <si>
    <t>○○県</t>
  </si>
  <si>
    <t>Ｄ棟</t>
  </si>
  <si>
    <t>耐震工事等の予定のない理由</t>
  </si>
  <si>
    <t>ア</t>
  </si>
  <si>
    <t>イ</t>
  </si>
  <si>
    <t>ウ</t>
  </si>
  <si>
    <t>エ</t>
  </si>
  <si>
    <t>オ</t>
  </si>
  <si>
    <t>カ</t>
  </si>
  <si>
    <t>キ</t>
  </si>
  <si>
    <t>施設種別</t>
  </si>
  <si>
    <t>棟の名称</t>
  </si>
  <si>
    <t>昭和57年以降に建築された棟数</t>
  </si>
  <si>
    <t>昭和56年以前に建築された棟数</t>
  </si>
  <si>
    <t>耐震診断
実施済</t>
  </si>
  <si>
    <t>耐震診断
未実施</t>
  </si>
  <si>
    <t>改修不要</t>
  </si>
  <si>
    <t>要改修</t>
  </si>
  <si>
    <t>左記以外</t>
  </si>
  <si>
    <t>改修済み</t>
  </si>
  <si>
    <t>改修中</t>
  </si>
  <si>
    <t>時期未定</t>
  </si>
  <si>
    <t>公　立</t>
  </si>
  <si>
    <t>私　立</t>
  </si>
  <si>
    <t>計</t>
  </si>
  <si>
    <t>合計</t>
  </si>
  <si>
    <t>S46</t>
  </si>
  <si>
    <t>○</t>
  </si>
  <si>
    <t>S53</t>
  </si>
  <si>
    <t>S50</t>
  </si>
  <si>
    <t>S55</t>
  </si>
  <si>
    <t>H2</t>
  </si>
  <si>
    <t>Is値（Iw値）０．３未満の数</t>
  </si>
  <si>
    <t>障害福祉サービス事業所</t>
  </si>
  <si>
    <t>障害者支援施設（生活介護又は自立訓練を行うものに限る）</t>
  </si>
  <si>
    <t>障害者支援施設（2以外）</t>
  </si>
  <si>
    <t>療養介護事業所</t>
  </si>
  <si>
    <t>補装具製作施設</t>
  </si>
  <si>
    <t>盲導犬訓練施設</t>
  </si>
  <si>
    <t>点字図書館</t>
  </si>
  <si>
    <t>聴覚障害者情報提供施設</t>
  </si>
  <si>
    <t>障害児入所施設</t>
  </si>
  <si>
    <t>児童発達支援センター</t>
  </si>
  <si>
    <t>児童発達支援事業所</t>
  </si>
  <si>
    <t>放課後等デイサービス事業所</t>
  </si>
  <si>
    <t>福祉ホーム</t>
  </si>
  <si>
    <t>地域活動支援センター</t>
  </si>
  <si>
    <t>盲人ホーム</t>
  </si>
  <si>
    <t>心身障害児総合通園センター</t>
  </si>
  <si>
    <t>市町村障害者生活支援センター</t>
  </si>
  <si>
    <t>改修済み</t>
  </si>
  <si>
    <t>社会福祉施設の耐震改修状況調査（障害保健福祉部関係施設）</t>
  </si>
  <si>
    <t>Iw値０．７未満の数</t>
  </si>
  <si>
    <t>別　　計　　２</t>
  </si>
  <si>
    <t>別　　計　　１</t>
  </si>
  <si>
    <t>Is値０．３未満の数</t>
  </si>
  <si>
    <t>別　　計　　２</t>
  </si>
  <si>
    <t>Ｉｓ値</t>
  </si>
  <si>
    <t>※本シートには計算式が設定されているため、行の挿入等は行わないこと。</t>
  </si>
  <si>
    <t>公　　　立　　　分</t>
  </si>
  <si>
    <t>私　　　立　　　分</t>
  </si>
  <si>
    <t>公　　私　　合　　計</t>
  </si>
  <si>
    <t>Iw値</t>
  </si>
  <si>
    <t>都道府県市名：</t>
  </si>
  <si>
    <t>A</t>
  </si>
  <si>
    <t>○</t>
  </si>
  <si>
    <t>-</t>
  </si>
  <si>
    <t>(入力必須)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</si>
  <si>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</si>
  <si>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</si>
  <si>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</si>
  <si>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</si>
  <si>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</si>
  <si>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</si>
  <si>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</si>
  <si>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</si>
  <si>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</si>
  <si>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</si>
  <si>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</si>
  <si>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</si>
  <si>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</si>
  <si>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</si>
  <si>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</si>
  <si>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</si>
  <si>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</si>
  <si>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Ｓ</t>
  </si>
  <si>
    <t>共同生活援助（自己所有物件）</t>
  </si>
  <si>
    <t>共同生活援助（賃貸物件）</t>
  </si>
  <si>
    <t>施設名</t>
  </si>
  <si>
    <t>S56以前の建物で耐震診断、耐震工事の予定がない場合の理由</t>
  </si>
  <si>
    <t>救護施設</t>
  </si>
  <si>
    <t>その他（・・・であるため、耐震工事ができない）</t>
  </si>
  <si>
    <t>更生施設</t>
  </si>
  <si>
    <t>ア</t>
  </si>
  <si>
    <t>××園</t>
  </si>
  <si>
    <t>授産施設</t>
  </si>
  <si>
    <t>宿所提供施設</t>
  </si>
  <si>
    <t>社会事業授産施設</t>
  </si>
  <si>
    <t>隣保館</t>
  </si>
  <si>
    <t>生活館</t>
  </si>
  <si>
    <t>ホームレス自立支援センター</t>
  </si>
  <si>
    <t>へき地保健福祉館</t>
  </si>
  <si>
    <t>地域福祉センター</t>
  </si>
  <si>
    <t>イ</t>
  </si>
  <si>
    <t>A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</si>
  <si>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</si>
  <si>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</si>
  <si>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</si>
  <si>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</si>
  <si>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</si>
  <si>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</si>
  <si>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</si>
  <si>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</si>
  <si>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</si>
  <si>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</si>
  <si>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</si>
  <si>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</si>
  <si>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</si>
  <si>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</si>
  <si>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</si>
  <si>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</si>
  <si>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</si>
  <si>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S</t>
  </si>
  <si>
    <t>T</t>
  </si>
  <si>
    <t>確認用</t>
  </si>
  <si>
    <t>作業シート</t>
  </si>
  <si>
    <t>ｏｒ</t>
  </si>
  <si>
    <t>S56以前の建物で耐震診断、耐震工事の予定がない場合の理由</t>
  </si>
  <si>
    <t>A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</si>
  <si>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</si>
  <si>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</si>
  <si>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</si>
  <si>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</si>
  <si>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</si>
  <si>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</si>
  <si>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</si>
  <si>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</si>
  <si>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</si>
  <si>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</si>
  <si>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</si>
  <si>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</si>
  <si>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</si>
  <si>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</si>
  <si>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</si>
  <si>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</si>
  <si>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</si>
  <si>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S</t>
  </si>
  <si>
    <t>T</t>
  </si>
  <si>
    <t>S46</t>
  </si>
  <si>
    <t>○</t>
  </si>
  <si>
    <t>S53</t>
  </si>
  <si>
    <t>S50</t>
  </si>
  <si>
    <t>○</t>
  </si>
  <si>
    <t>イ</t>
  </si>
  <si>
    <t>S55</t>
  </si>
  <si>
    <t>キ</t>
  </si>
  <si>
    <t>H2</t>
  </si>
  <si>
    <t>S49</t>
  </si>
  <si>
    <t>キ</t>
  </si>
  <si>
    <t>エ</t>
  </si>
  <si>
    <t>オ</t>
  </si>
  <si>
    <t>S46</t>
  </si>
  <si>
    <t>○</t>
  </si>
  <si>
    <t>S53</t>
  </si>
  <si>
    <t>S50</t>
  </si>
  <si>
    <t>イ</t>
  </si>
  <si>
    <t>S55</t>
  </si>
  <si>
    <t>ク</t>
  </si>
  <si>
    <t>H2</t>
  </si>
  <si>
    <t>S49</t>
  </si>
  <si>
    <t>キ</t>
  </si>
  <si>
    <t>ウ</t>
  </si>
  <si>
    <t>ア</t>
  </si>
  <si>
    <t>カ</t>
  </si>
  <si>
    <t>ｏｒ</t>
  </si>
  <si>
    <t>S56以前の建物で耐震診断、耐震工事の予定がない場合の理由</t>
  </si>
  <si>
    <t>A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</si>
  <si>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</si>
  <si>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</si>
  <si>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</si>
  <si>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</si>
  <si>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</si>
  <si>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</si>
  <si>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</si>
  <si>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</si>
  <si>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</si>
  <si>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</si>
  <si>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</si>
  <si>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</si>
  <si>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</si>
  <si>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</si>
  <si>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</si>
  <si>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</si>
  <si>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</si>
  <si>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S</t>
  </si>
  <si>
    <t>T</t>
  </si>
  <si>
    <t>その他（・・・であるため、耐震工事ができない）</t>
  </si>
  <si>
    <t>ア</t>
  </si>
  <si>
    <t>イ</t>
  </si>
  <si>
    <t>ウ</t>
  </si>
  <si>
    <t>エ</t>
  </si>
  <si>
    <t>オ</t>
  </si>
  <si>
    <t>カ</t>
  </si>
  <si>
    <t>キ</t>
  </si>
  <si>
    <t>○○</t>
  </si>
  <si>
    <t>施設数</t>
  </si>
  <si>
    <t>棟数</t>
  </si>
  <si>
    <t>施設数</t>
  </si>
  <si>
    <t>A</t>
  </si>
  <si>
    <t>B</t>
  </si>
  <si>
    <t>C</t>
  </si>
  <si>
    <t>E（F+G）</t>
  </si>
  <si>
    <t>F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</si>
  <si>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</si>
  <si>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</si>
  <si>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</si>
  <si>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</si>
  <si>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</si>
  <si>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</si>
  <si>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</si>
  <si>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</si>
  <si>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</si>
  <si>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</si>
  <si>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ア</t>
  </si>
  <si>
    <t>イ</t>
  </si>
  <si>
    <t>ウ</t>
  </si>
  <si>
    <t>エ</t>
  </si>
  <si>
    <t>オ</t>
  </si>
  <si>
    <t>カ</t>
  </si>
  <si>
    <t>キ</t>
  </si>
  <si>
    <t>社会福祉施設の耐震改修状況調査（障害保健福祉部関係施設）のうち、2017年4月以降に事業を開始した施設内訳</t>
  </si>
  <si>
    <t>2019.4～2020.3
改修予定</t>
  </si>
  <si>
    <t>2017年4月以降に事業を開始した施設</t>
  </si>
  <si>
    <t>S56以前の建物で耐震診断を行ったが、2021年度までに工事予定がない場合の理由</t>
  </si>
  <si>
    <t>ｏｒ</t>
  </si>
  <si>
    <t>2019.4
以降
診断予定</t>
  </si>
  <si>
    <t>2019.4
以降
廃止予定</t>
  </si>
  <si>
    <t>事業者名：</t>
  </si>
  <si>
    <t>私　　　立　　　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</si>
</sst>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施&quot;&quot;設&quot;"/>
    <numFmt numFmtId="177" formatCode="#,##0&quot;棟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3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56"/>
      <name val="ＭＳ Ｐゴシック"/>
      <family val="3"/>
    </font>
    <font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sz val="11"/>
      <color rgb="FF002060"/>
      <name val="Calibri"/>
      <family val="3"/>
    </font>
    <font>
      <sz val="18"/>
      <color rgb="FFFF00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FF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/>
      <bottom/>
    </border>
    <border>
      <left style="thick"/>
      <right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ck"/>
      <bottom style="thick"/>
      <diagonal style="thin"/>
    </border>
    <border>
      <left style="thin"/>
      <right style="thin"/>
      <top style="thick"/>
      <bottom style="thick"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 style="thick"/>
      <bottom style="thin"/>
    </border>
    <border>
      <left/>
      <right/>
      <top style="thick"/>
      <bottom/>
    </border>
    <border>
      <left style="thick"/>
      <right style="thin"/>
      <top style="thick"/>
      <bottom style="thick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ck"/>
      <bottom style="thin"/>
    </border>
    <border>
      <left/>
      <right style="medium"/>
      <top style="thick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 diagonalUp="1">
      <left style="thin"/>
      <right style="thin"/>
      <top style="thin"/>
      <bottom style="thin"/>
      <diagonal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thin"/>
      <right style="medium"/>
      <top style="thick"/>
      <bottom style="thick"/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 style="medium"/>
    </border>
    <border>
      <left style="double"/>
      <right/>
      <top/>
      <bottom style="medium"/>
    </border>
    <border diagonalUp="1">
      <left style="thin"/>
      <right style="thin"/>
      <top style="thin"/>
      <bottom style="medium"/>
      <diagonal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ck"/>
      <top style="thick"/>
      <bottom style="thick"/>
    </border>
    <border>
      <left style="thick">
        <color rgb="FFFF0000"/>
      </left>
      <right style="thick">
        <color rgb="FFFF0000"/>
      </right>
      <top/>
      <bottom style="medium"/>
    </border>
    <border>
      <left style="thick">
        <color rgb="FFFF0000"/>
      </left>
      <right style="thick">
        <color rgb="FFFF0000"/>
      </right>
      <top style="medium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/>
    </border>
    <border>
      <left style="thick">
        <color rgb="FFFF0000"/>
      </left>
      <right style="thick">
        <color rgb="FFFF0000"/>
      </right>
      <top style="thick"/>
      <bottom style="thick"/>
    </border>
    <border>
      <left style="thick">
        <color rgb="FFFF0000"/>
      </left>
      <right style="thick">
        <color rgb="FFFF0000"/>
      </right>
      <top/>
      <bottom style="thin"/>
    </border>
    <border>
      <left style="thick">
        <color rgb="FFFF0000"/>
      </left>
      <right style="thick">
        <color rgb="FFFF0000"/>
      </right>
      <top style="thick"/>
      <bottom style="thin"/>
    </border>
    <border>
      <left style="thick">
        <color rgb="FFFF0000"/>
      </left>
      <right style="thick">
        <color rgb="FFFF0000"/>
      </right>
      <top style="thick"/>
      <bottom/>
    </border>
    <border>
      <left style="thick">
        <color rgb="FFFF0000"/>
      </left>
      <right style="thick">
        <color rgb="FFFF0000"/>
      </right>
      <top style="thick"/>
      <bottom style="thick">
        <color rgb="FFFF0000"/>
      </bottom>
    </border>
    <border>
      <left>
        <color indexed="63"/>
      </left>
      <right style="medium"/>
      <top style="thick"/>
      <bottom style="thick"/>
    </border>
    <border>
      <left style="thick">
        <color rgb="FFFF0000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 style="thick">
        <color rgb="FFFF0000"/>
      </right>
      <top style="double"/>
      <bottom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medium"/>
      <top/>
      <bottom>
        <color indexed="63"/>
      </bottom>
    </border>
    <border>
      <left style="thick">
        <color rgb="FFFF0000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>
        <color rgb="FFFF0000"/>
      </left>
      <right style="thick">
        <color rgb="FFFF0000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>
        <color rgb="FFFF0000"/>
      </left>
      <right style="thick">
        <color rgb="FFFF0000"/>
      </right>
      <top/>
      <bottom/>
    </border>
    <border>
      <left style="medium"/>
      <right style="thick"/>
      <top>
        <color indexed="63"/>
      </top>
      <bottom style="medium"/>
    </border>
    <border diagonalUp="1">
      <left style="thin">
        <color theme="1"/>
      </left>
      <right style="thin">
        <color theme="1"/>
      </right>
      <top style="thick"/>
      <bottom style="thick"/>
      <diagonal style="thin"/>
    </border>
    <border>
      <left style="medium"/>
      <right style="thick"/>
      <top/>
      <bottom>
        <color indexed="63"/>
      </bottom>
    </border>
    <border diagonalUp="1">
      <left style="thick">
        <color rgb="FFFF0000"/>
      </left>
      <right style="thick">
        <color rgb="FFFF0000"/>
      </right>
      <top style="thick"/>
      <bottom style="thick"/>
      <diagonal style="thin"/>
    </border>
    <border>
      <left/>
      <right style="thick">
        <color rgb="FFFF0000"/>
      </right>
      <top style="medium"/>
      <bottom style="thin"/>
    </border>
    <border>
      <left/>
      <right style="thick">
        <color rgb="FFFF0000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medium"/>
      <top style="medium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56" fillId="0" borderId="0" xfId="0" applyFont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0" fontId="0" fillId="33" borderId="15" xfId="0" applyFill="1" applyBorder="1" applyAlignment="1">
      <alignment/>
    </xf>
    <xf numFmtId="176" fontId="7" fillId="0" borderId="16" xfId="0" applyNumberFormat="1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7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76" fontId="59" fillId="0" borderId="20" xfId="0" applyNumberFormat="1" applyFont="1" applyFill="1" applyBorder="1" applyAlignment="1">
      <alignment horizontal="center" vertical="center"/>
    </xf>
    <xf numFmtId="177" fontId="59" fillId="0" borderId="20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176" fontId="59" fillId="0" borderId="2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6" fontId="59" fillId="0" borderId="11" xfId="0" applyNumberFormat="1" applyFont="1" applyFill="1" applyBorder="1" applyAlignment="1">
      <alignment vertical="center"/>
    </xf>
    <xf numFmtId="176" fontId="59" fillId="0" borderId="11" xfId="0" applyNumberFormat="1" applyFont="1" applyFill="1" applyBorder="1" applyAlignment="1">
      <alignment horizontal="center" vertical="center"/>
    </xf>
    <xf numFmtId="177" fontId="59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77" fontId="7" fillId="0" borderId="21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176" fontId="0" fillId="34" borderId="24" xfId="0" applyNumberFormat="1" applyFill="1" applyBorder="1" applyAlignment="1">
      <alignment vertical="center"/>
    </xf>
    <xf numFmtId="177" fontId="0" fillId="34" borderId="24" xfId="0" applyNumberFormat="1" applyFill="1" applyBorder="1" applyAlignment="1">
      <alignment vertical="center"/>
    </xf>
    <xf numFmtId="177" fontId="7" fillId="34" borderId="24" xfId="0" applyNumberFormat="1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6" fontId="0" fillId="34" borderId="19" xfId="0" applyNumberFormat="1" applyFill="1" applyBorder="1" applyAlignment="1">
      <alignment vertical="center"/>
    </xf>
    <xf numFmtId="177" fontId="0" fillId="34" borderId="19" xfId="0" applyNumberFormat="1" applyFill="1" applyBorder="1" applyAlignment="1">
      <alignment vertical="center"/>
    </xf>
    <xf numFmtId="177" fontId="7" fillId="34" borderId="19" xfId="0" applyNumberFormat="1" applyFont="1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176" fontId="0" fillId="34" borderId="27" xfId="0" applyNumberFormat="1" applyFill="1" applyBorder="1" applyAlignment="1">
      <alignment vertical="center"/>
    </xf>
    <xf numFmtId="177" fontId="0" fillId="34" borderId="27" xfId="0" applyNumberFormat="1" applyFill="1" applyBorder="1" applyAlignment="1">
      <alignment vertical="center"/>
    </xf>
    <xf numFmtId="177" fontId="7" fillId="34" borderId="27" xfId="0" applyNumberFormat="1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176" fontId="7" fillId="34" borderId="28" xfId="0" applyNumberFormat="1" applyFont="1" applyFill="1" applyBorder="1" applyAlignment="1">
      <alignment vertical="center"/>
    </xf>
    <xf numFmtId="177" fontId="7" fillId="34" borderId="28" xfId="0" applyNumberFormat="1" applyFont="1" applyFill="1" applyBorder="1" applyAlignment="1">
      <alignment vertical="center"/>
    </xf>
    <xf numFmtId="177" fontId="0" fillId="34" borderId="28" xfId="0" applyNumberFormat="1" applyFill="1" applyBorder="1" applyAlignment="1">
      <alignment vertical="center"/>
    </xf>
    <xf numFmtId="176" fontId="60" fillId="0" borderId="29" xfId="0" applyNumberFormat="1" applyFont="1" applyBorder="1" applyAlignment="1">
      <alignment horizontal="right" vertical="center"/>
    </xf>
    <xf numFmtId="0" fontId="4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3" xfId="0" applyFill="1" applyBorder="1" applyAlignment="1">
      <alignment horizontal="right" vertical="center"/>
    </xf>
    <xf numFmtId="0" fontId="4" fillId="33" borderId="23" xfId="0" applyFont="1" applyFill="1" applyBorder="1" applyAlignment="1">
      <alignment/>
    </xf>
    <xf numFmtId="0" fontId="0" fillId="33" borderId="34" xfId="0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 wrapText="1"/>
    </xf>
    <xf numFmtId="0" fontId="5" fillId="33" borderId="36" xfId="0" applyFont="1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49" fontId="5" fillId="33" borderId="35" xfId="0" applyNumberFormat="1" applyFont="1" applyFill="1" applyBorder="1" applyAlignment="1">
      <alignment horizontal="right" vertical="center"/>
    </xf>
    <xf numFmtId="177" fontId="0" fillId="34" borderId="38" xfId="0" applyNumberFormat="1" applyFill="1" applyBorder="1" applyAlignment="1">
      <alignment vertical="center"/>
    </xf>
    <xf numFmtId="177" fontId="0" fillId="34" borderId="39" xfId="0" applyNumberFormat="1" applyFill="1" applyBorder="1" applyAlignment="1">
      <alignment vertical="center"/>
    </xf>
    <xf numFmtId="177" fontId="0" fillId="34" borderId="40" xfId="0" applyNumberFormat="1" applyFill="1" applyBorder="1" applyAlignment="1">
      <alignment vertical="center"/>
    </xf>
    <xf numFmtId="177" fontId="7" fillId="34" borderId="41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7" fillId="0" borderId="46" xfId="0" applyFont="1" applyBorder="1" applyAlignment="1">
      <alignment vertical="center"/>
    </xf>
    <xf numFmtId="0" fontId="57" fillId="0" borderId="47" xfId="0" applyFont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24" xfId="0" applyFill="1" applyBorder="1" applyAlignment="1">
      <alignment/>
    </xf>
    <xf numFmtId="0" fontId="0" fillId="35" borderId="31" xfId="0" applyFill="1" applyBorder="1" applyAlignment="1">
      <alignment horizontal="center"/>
    </xf>
    <xf numFmtId="0" fontId="0" fillId="35" borderId="0" xfId="0" applyFill="1" applyBorder="1" applyAlignment="1">
      <alignment vertical="center"/>
    </xf>
    <xf numFmtId="0" fontId="0" fillId="35" borderId="31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37" xfId="0" applyFill="1" applyBorder="1" applyAlignment="1">
      <alignment vertical="center"/>
    </xf>
    <xf numFmtId="0" fontId="0" fillId="12" borderId="23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0" fontId="0" fillId="12" borderId="31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12" borderId="50" xfId="0" applyFill="1" applyBorder="1" applyAlignment="1">
      <alignment vertical="center"/>
    </xf>
    <xf numFmtId="0" fontId="0" fillId="12" borderId="51" xfId="0" applyFill="1" applyBorder="1" applyAlignment="1">
      <alignment vertical="center"/>
    </xf>
    <xf numFmtId="0" fontId="0" fillId="12" borderId="52" xfId="0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177" fontId="7" fillId="0" borderId="53" xfId="0" applyNumberFormat="1" applyFont="1" applyFill="1" applyBorder="1" applyAlignment="1">
      <alignment vertical="center"/>
    </xf>
    <xf numFmtId="0" fontId="0" fillId="33" borderId="54" xfId="0" applyFill="1" applyBorder="1" applyAlignment="1">
      <alignment wrapText="1"/>
    </xf>
    <xf numFmtId="0" fontId="57" fillId="0" borderId="55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12" borderId="56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176" fontId="7" fillId="0" borderId="47" xfId="0" applyNumberFormat="1" applyFont="1" applyBorder="1" applyAlignment="1">
      <alignment vertical="center"/>
    </xf>
    <xf numFmtId="176" fontId="60" fillId="0" borderId="16" xfId="0" applyNumberFormat="1" applyFont="1" applyBorder="1" applyAlignment="1">
      <alignment horizontal="right" vertical="center"/>
    </xf>
    <xf numFmtId="177" fontId="7" fillId="0" borderId="49" xfId="0" applyNumberFormat="1" applyFont="1" applyFill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49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177" fontId="7" fillId="0" borderId="57" xfId="0" applyNumberFormat="1" applyFont="1" applyBorder="1" applyAlignment="1">
      <alignment vertical="center"/>
    </xf>
    <xf numFmtId="177" fontId="60" fillId="0" borderId="22" xfId="0" applyNumberFormat="1" applyFont="1" applyBorder="1" applyAlignment="1">
      <alignment horizontal="right" vertical="center"/>
    </xf>
    <xf numFmtId="177" fontId="60" fillId="0" borderId="21" xfId="0" applyNumberFormat="1" applyFont="1" applyBorder="1" applyAlignment="1">
      <alignment horizontal="right" vertical="center"/>
    </xf>
    <xf numFmtId="0" fontId="0" fillId="0" borderId="58" xfId="0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177" fontId="7" fillId="0" borderId="59" xfId="0" applyNumberFormat="1" applyFont="1" applyBorder="1" applyAlignment="1">
      <alignment vertical="center"/>
    </xf>
    <xf numFmtId="177" fontId="7" fillId="0" borderId="60" xfId="0" applyNumberFormat="1" applyFont="1" applyBorder="1" applyAlignment="1">
      <alignment vertical="center"/>
    </xf>
    <xf numFmtId="177" fontId="59" fillId="0" borderId="59" xfId="0" applyNumberFormat="1" applyFont="1" applyFill="1" applyBorder="1" applyAlignment="1">
      <alignment horizontal="center" vertical="center"/>
    </xf>
    <xf numFmtId="177" fontId="59" fillId="0" borderId="42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177" fontId="59" fillId="0" borderId="61" xfId="0" applyNumberFormat="1" applyFont="1" applyFill="1" applyBorder="1" applyAlignment="1">
      <alignment vertical="center"/>
    </xf>
    <xf numFmtId="177" fontId="59" fillId="0" borderId="62" xfId="0" applyNumberFormat="1" applyFont="1" applyFill="1" applyBorder="1" applyAlignment="1">
      <alignment vertical="center"/>
    </xf>
    <xf numFmtId="177" fontId="7" fillId="0" borderId="63" xfId="0" applyNumberFormat="1" applyFont="1" applyFill="1" applyBorder="1" applyAlignment="1">
      <alignment vertical="center"/>
    </xf>
    <xf numFmtId="0" fontId="0" fillId="33" borderId="64" xfId="0" applyFill="1" applyBorder="1" applyAlignment="1">
      <alignment horizontal="right" vertical="center"/>
    </xf>
    <xf numFmtId="177" fontId="0" fillId="34" borderId="65" xfId="0" applyNumberFormat="1" applyFill="1" applyBorder="1" applyAlignment="1">
      <alignment vertical="center"/>
    </xf>
    <xf numFmtId="177" fontId="59" fillId="0" borderId="66" xfId="0" applyNumberFormat="1" applyFont="1" applyFill="1" applyBorder="1" applyAlignment="1">
      <alignment horizontal="center" vertical="center"/>
    </xf>
    <xf numFmtId="177" fontId="59" fillId="0" borderId="67" xfId="0" applyNumberFormat="1" applyFont="1" applyFill="1" applyBorder="1" applyAlignment="1">
      <alignment horizontal="center" vertical="center"/>
    </xf>
    <xf numFmtId="177" fontId="7" fillId="0" borderId="68" xfId="0" applyNumberFormat="1" applyFont="1" applyFill="1" applyBorder="1" applyAlignment="1">
      <alignment vertical="center"/>
    </xf>
    <xf numFmtId="177" fontId="0" fillId="34" borderId="69" xfId="0" applyNumberFormat="1" applyFill="1" applyBorder="1" applyAlignment="1">
      <alignment vertical="center"/>
    </xf>
    <xf numFmtId="177" fontId="0" fillId="34" borderId="70" xfId="0" applyNumberFormat="1" applyFill="1" applyBorder="1" applyAlignment="1">
      <alignment vertical="center"/>
    </xf>
    <xf numFmtId="177" fontId="7" fillId="34" borderId="71" xfId="0" applyNumberFormat="1" applyFont="1" applyFill="1" applyBorder="1" applyAlignment="1">
      <alignment vertical="center"/>
    </xf>
    <xf numFmtId="177" fontId="7" fillId="0" borderId="72" xfId="0" applyNumberFormat="1" applyFont="1" applyFill="1" applyBorder="1" applyAlignment="1">
      <alignment vertical="center"/>
    </xf>
    <xf numFmtId="177" fontId="7" fillId="0" borderId="73" xfId="0" applyNumberFormat="1" applyFont="1" applyFill="1" applyBorder="1" applyAlignment="1">
      <alignment vertical="center"/>
    </xf>
    <xf numFmtId="177" fontId="60" fillId="0" borderId="14" xfId="0" applyNumberFormat="1" applyFont="1" applyBorder="1" applyAlignment="1">
      <alignment horizontal="right" vertical="center"/>
    </xf>
    <xf numFmtId="177" fontId="60" fillId="0" borderId="72" xfId="0" applyNumberFormat="1" applyFont="1" applyBorder="1" applyAlignment="1">
      <alignment horizontal="right" vertical="center"/>
    </xf>
    <xf numFmtId="0" fontId="0" fillId="12" borderId="74" xfId="0" applyFill="1" applyBorder="1" applyAlignment="1">
      <alignment vertical="center"/>
    </xf>
    <xf numFmtId="177" fontId="7" fillId="0" borderId="66" xfId="0" applyNumberFormat="1" applyFont="1" applyFill="1" applyBorder="1" applyAlignment="1">
      <alignment vertical="center"/>
    </xf>
    <xf numFmtId="177" fontId="7" fillId="0" borderId="66" xfId="0" applyNumberFormat="1" applyFont="1" applyBorder="1" applyAlignment="1">
      <alignment vertical="center"/>
    </xf>
    <xf numFmtId="0" fontId="0" fillId="12" borderId="75" xfId="0" applyFill="1" applyBorder="1" applyAlignment="1">
      <alignment vertical="center"/>
    </xf>
    <xf numFmtId="177" fontId="7" fillId="0" borderId="7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6" fillId="36" borderId="20" xfId="0" applyNumberFormat="1" applyFont="1" applyFill="1" applyBorder="1" applyAlignment="1">
      <alignment horizontal="center" vertical="center"/>
    </xf>
    <xf numFmtId="0" fontId="0" fillId="33" borderId="77" xfId="0" applyFill="1" applyBorder="1" applyAlignment="1">
      <alignment vertical="center" wrapText="1"/>
    </xf>
    <xf numFmtId="0" fontId="0" fillId="33" borderId="78" xfId="0" applyFill="1" applyBorder="1" applyAlignment="1">
      <alignment horizontal="right" vertical="center" wrapText="1"/>
    </xf>
    <xf numFmtId="177" fontId="0" fillId="0" borderId="0" xfId="0" applyNumberFormat="1" applyAlignment="1">
      <alignment vertical="center"/>
    </xf>
    <xf numFmtId="0" fontId="4" fillId="33" borderId="23" xfId="0" applyFont="1" applyFill="1" applyBorder="1" applyAlignment="1" applyProtection="1">
      <alignment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shrinkToFit="1"/>
      <protection locked="0"/>
    </xf>
    <xf numFmtId="0" fontId="0" fillId="33" borderId="54" xfId="0" applyFill="1" applyBorder="1" applyAlignment="1" applyProtection="1">
      <alignment wrapText="1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79" xfId="0" applyFill="1" applyBorder="1" applyAlignment="1" applyProtection="1">
      <alignment horizontal="right" vertical="center"/>
      <protection locked="0"/>
    </xf>
    <xf numFmtId="0" fontId="0" fillId="33" borderId="34" xfId="0" applyFill="1" applyBorder="1" applyAlignment="1" applyProtection="1">
      <alignment horizontal="right"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horizontal="right" vertical="center"/>
      <protection locked="0"/>
    </xf>
    <xf numFmtId="0" fontId="0" fillId="33" borderId="36" xfId="0" applyFill="1" applyBorder="1" applyAlignment="1" applyProtection="1">
      <alignment horizontal="right" vertical="center" wrapText="1"/>
      <protection locked="0"/>
    </xf>
    <xf numFmtId="0" fontId="5" fillId="33" borderId="36" xfId="0" applyFont="1" applyFill="1" applyBorder="1" applyAlignment="1" applyProtection="1">
      <alignment horizontal="right" vertical="center"/>
      <protection locked="0"/>
    </xf>
    <xf numFmtId="0" fontId="0" fillId="33" borderId="37" xfId="0" applyFill="1" applyBorder="1" applyAlignment="1" applyProtection="1">
      <alignment horizontal="right" vertical="center"/>
      <protection locked="0"/>
    </xf>
    <xf numFmtId="0" fontId="0" fillId="33" borderId="36" xfId="0" applyFill="1" applyBorder="1" applyAlignment="1" applyProtection="1">
      <alignment horizontal="right" vertical="center"/>
      <protection locked="0"/>
    </xf>
    <xf numFmtId="49" fontId="5" fillId="33" borderId="35" xfId="0" applyNumberFormat="1" applyFont="1" applyFill="1" applyBorder="1" applyAlignment="1" applyProtection="1">
      <alignment horizontal="right" vertical="center"/>
      <protection locked="0"/>
    </xf>
    <xf numFmtId="0" fontId="0" fillId="33" borderId="64" xfId="0" applyFill="1" applyBorder="1" applyAlignment="1" applyProtection="1">
      <alignment horizontal="right" vertical="center"/>
      <protection locked="0"/>
    </xf>
    <xf numFmtId="0" fontId="0" fillId="33" borderId="78" xfId="0" applyFill="1" applyBorder="1" applyAlignment="1" applyProtection="1">
      <alignment horizontal="right" vertical="center" wrapText="1"/>
      <protection locked="0"/>
    </xf>
    <xf numFmtId="0" fontId="0" fillId="33" borderId="15" xfId="0" applyFont="1" applyFill="1" applyBorder="1" applyAlignment="1">
      <alignment shrinkToFit="1"/>
    </xf>
    <xf numFmtId="0" fontId="0" fillId="33" borderId="33" xfId="0" applyFill="1" applyBorder="1" applyAlignment="1">
      <alignment horizontal="right" vertical="center" wrapText="1"/>
    </xf>
    <xf numFmtId="176" fontId="59" fillId="0" borderId="80" xfId="0" applyNumberFormat="1" applyFont="1" applyFill="1" applyBorder="1" applyAlignment="1">
      <alignment vertical="center"/>
    </xf>
    <xf numFmtId="176" fontId="59" fillId="0" borderId="80" xfId="0" applyNumberFormat="1" applyFont="1" applyFill="1" applyBorder="1" applyAlignment="1">
      <alignment horizontal="center" vertical="center"/>
    </xf>
    <xf numFmtId="177" fontId="59" fillId="0" borderId="80" xfId="0" applyNumberFormat="1" applyFont="1" applyFill="1" applyBorder="1" applyAlignment="1">
      <alignment horizontal="center" vertical="center"/>
    </xf>
    <xf numFmtId="177" fontId="6" fillId="0" borderId="80" xfId="0" applyNumberFormat="1" applyFont="1" applyFill="1" applyBorder="1" applyAlignment="1">
      <alignment horizontal="center" vertical="center"/>
    </xf>
    <xf numFmtId="0" fontId="59" fillId="0" borderId="80" xfId="0" applyFont="1" applyBorder="1" applyAlignment="1">
      <alignment horizontal="center" vertical="center"/>
    </xf>
    <xf numFmtId="177" fontId="59" fillId="0" borderId="81" xfId="0" applyNumberFormat="1" applyFont="1" applyFill="1" applyBorder="1" applyAlignment="1">
      <alignment horizontal="center" vertical="center"/>
    </xf>
    <xf numFmtId="177" fontId="59" fillId="0" borderId="82" xfId="0" applyNumberFormat="1" applyFont="1" applyFill="1" applyBorder="1" applyAlignment="1">
      <alignment horizontal="center" vertical="center"/>
    </xf>
    <xf numFmtId="177" fontId="59" fillId="0" borderId="83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33" xfId="0" applyFill="1" applyBorder="1" applyAlignment="1" applyProtection="1">
      <alignment horizontal="right" vertical="center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61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7" fillId="0" borderId="84" xfId="0" applyNumberFormat="1" applyFont="1" applyFill="1" applyBorder="1" applyAlignment="1">
      <alignment vertical="center"/>
    </xf>
    <xf numFmtId="0" fontId="0" fillId="34" borderId="85" xfId="0" applyFill="1" applyBorder="1" applyAlignment="1" applyProtection="1">
      <alignment horizontal="center" vertical="center"/>
      <protection locked="0"/>
    </xf>
    <xf numFmtId="176" fontId="62" fillId="0" borderId="29" xfId="0" applyNumberFormat="1" applyFont="1" applyBorder="1" applyAlignment="1" applyProtection="1">
      <alignment horizontal="right" vertical="center"/>
      <protection locked="0"/>
    </xf>
    <xf numFmtId="177" fontId="62" fillId="0" borderId="22" xfId="0" applyNumberFormat="1" applyFont="1" applyFill="1" applyBorder="1" applyAlignment="1" applyProtection="1">
      <alignment vertical="center"/>
      <protection locked="0"/>
    </xf>
    <xf numFmtId="177" fontId="62" fillId="0" borderId="21" xfId="0" applyNumberFormat="1" applyFont="1" applyFill="1" applyBorder="1" applyAlignment="1" applyProtection="1">
      <alignment vertical="center"/>
      <protection locked="0"/>
    </xf>
    <xf numFmtId="177" fontId="62" fillId="0" borderId="22" xfId="0" applyNumberFormat="1" applyFont="1" applyFill="1" applyBorder="1" applyAlignment="1" applyProtection="1">
      <alignment vertical="center"/>
      <protection/>
    </xf>
    <xf numFmtId="177" fontId="46" fillId="0" borderId="21" xfId="0" applyNumberFormat="1" applyFont="1" applyFill="1" applyBorder="1" applyAlignment="1" applyProtection="1">
      <alignment vertical="center"/>
      <protection locked="0"/>
    </xf>
    <xf numFmtId="177" fontId="62" fillId="0" borderId="14" xfId="0" applyNumberFormat="1" applyFont="1" applyFill="1" applyBorder="1" applyAlignment="1" applyProtection="1">
      <alignment vertical="center"/>
      <protection locked="0"/>
    </xf>
    <xf numFmtId="177" fontId="62" fillId="0" borderId="86" xfId="0" applyNumberFormat="1" applyFont="1" applyFill="1" applyBorder="1" applyAlignment="1" applyProtection="1">
      <alignment vertical="center"/>
      <protection locked="0"/>
    </xf>
    <xf numFmtId="177" fontId="7" fillId="0" borderId="63" xfId="0" applyNumberFormat="1" applyFont="1" applyFill="1" applyBorder="1" applyAlignment="1" applyProtection="1">
      <alignment vertical="center"/>
      <protection locked="0"/>
    </xf>
    <xf numFmtId="0" fontId="0" fillId="34" borderId="31" xfId="0" applyFill="1" applyBorder="1" applyAlignment="1">
      <alignment horizontal="center" vertical="center"/>
    </xf>
    <xf numFmtId="0" fontId="0" fillId="34" borderId="87" xfId="0" applyFill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7" fontId="7" fillId="0" borderId="14" xfId="0" applyNumberFormat="1" applyFont="1" applyFill="1" applyBorder="1" applyAlignment="1" applyProtection="1">
      <alignment vertical="center"/>
      <protection locked="0"/>
    </xf>
    <xf numFmtId="177" fontId="7" fillId="0" borderId="21" xfId="0" applyNumberFormat="1" applyFont="1" applyFill="1" applyBorder="1" applyAlignment="1" applyProtection="1">
      <alignment vertical="center"/>
      <protection locked="0"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0" fillId="0" borderId="21" xfId="0" applyNumberFormat="1" applyFill="1" applyBorder="1" applyAlignment="1" applyProtection="1">
      <alignment vertical="center"/>
      <protection locked="0"/>
    </xf>
    <xf numFmtId="177" fontId="7" fillId="0" borderId="22" xfId="0" applyNumberFormat="1" applyFont="1" applyFill="1" applyBorder="1" applyAlignment="1" applyProtection="1">
      <alignment vertical="center"/>
      <protection locked="0"/>
    </xf>
    <xf numFmtId="177" fontId="7" fillId="0" borderId="68" xfId="0" applyNumberFormat="1" applyFont="1" applyFill="1" applyBorder="1" applyAlignment="1" applyProtection="1">
      <alignment vertical="center"/>
      <protection locked="0"/>
    </xf>
    <xf numFmtId="0" fontId="0" fillId="34" borderId="85" xfId="0" applyFill="1" applyBorder="1" applyAlignment="1" applyProtection="1">
      <alignment vertical="center"/>
      <protection locked="0"/>
    </xf>
    <xf numFmtId="177" fontId="62" fillId="0" borderId="88" xfId="0" applyNumberFormat="1" applyFont="1" applyFill="1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34" borderId="87" xfId="0" applyFill="1" applyBorder="1" applyAlignment="1">
      <alignment vertical="center"/>
    </xf>
    <xf numFmtId="0" fontId="0" fillId="34" borderId="85" xfId="0" applyFill="1" applyBorder="1" applyAlignment="1">
      <alignment horizontal="center" vertical="center"/>
    </xf>
    <xf numFmtId="177" fontId="0" fillId="0" borderId="14" xfId="0" applyNumberForma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0" fillId="33" borderId="89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90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91" xfId="0" applyFill="1" applyBorder="1" applyAlignment="1">
      <alignment vertical="center"/>
    </xf>
    <xf numFmtId="0" fontId="0" fillId="33" borderId="92" xfId="0" applyFill="1" applyBorder="1" applyAlignment="1">
      <alignment/>
    </xf>
    <xf numFmtId="0" fontId="0" fillId="33" borderId="11" xfId="0" applyFill="1" applyBorder="1" applyAlignment="1">
      <alignment horizontal="center"/>
    </xf>
    <xf numFmtId="177" fontId="0" fillId="0" borderId="49" xfId="0" applyNumberFormat="1" applyFill="1" applyBorder="1" applyAlignment="1">
      <alignment vertical="center"/>
    </xf>
    <xf numFmtId="177" fontId="7" fillId="0" borderId="57" xfId="0" applyNumberFormat="1" applyFont="1" applyFill="1" applyBorder="1" applyAlignment="1">
      <alignment vertical="center"/>
    </xf>
    <xf numFmtId="177" fontId="7" fillId="0" borderId="93" xfId="0" applyNumberFormat="1" applyFont="1" applyFill="1" applyBorder="1" applyAlignment="1">
      <alignment vertical="center"/>
    </xf>
    <xf numFmtId="177" fontId="0" fillId="12" borderId="48" xfId="0" applyNumberFormat="1" applyFill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7" fillId="0" borderId="93" xfId="0" applyNumberFormat="1" applyFont="1" applyBorder="1" applyAlignment="1">
      <alignment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177" fontId="59" fillId="0" borderId="0" xfId="0" applyNumberFormat="1" applyFont="1" applyFill="1" applyBorder="1" applyAlignment="1">
      <alignment horizontal="center" vertical="center"/>
    </xf>
    <xf numFmtId="0" fontId="57" fillId="37" borderId="19" xfId="0" applyFont="1" applyFill="1" applyBorder="1" applyAlignment="1">
      <alignment horizontal="center" vertical="center"/>
    </xf>
    <xf numFmtId="0" fontId="57" fillId="37" borderId="19" xfId="0" applyFont="1" applyFill="1" applyBorder="1" applyAlignment="1">
      <alignment vertical="center"/>
    </xf>
    <xf numFmtId="0" fontId="59" fillId="0" borderId="20" xfId="0" applyNumberFormat="1" applyFont="1" applyFill="1" applyBorder="1" applyAlignment="1">
      <alignment vertical="center"/>
    </xf>
    <xf numFmtId="0" fontId="59" fillId="0" borderId="11" xfId="0" applyNumberFormat="1" applyFont="1" applyFill="1" applyBorder="1" applyAlignment="1">
      <alignment vertical="center"/>
    </xf>
    <xf numFmtId="0" fontId="0" fillId="33" borderId="38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94" xfId="0" applyFill="1" applyBorder="1" applyAlignment="1">
      <alignment horizontal="right" vertical="center"/>
    </xf>
    <xf numFmtId="0" fontId="0" fillId="12" borderId="30" xfId="0" applyFill="1" applyBorder="1" applyAlignment="1">
      <alignment vertical="center"/>
    </xf>
    <xf numFmtId="177" fontId="7" fillId="0" borderId="95" xfId="0" applyNumberFormat="1" applyFont="1" applyFill="1" applyBorder="1" applyAlignment="1">
      <alignment vertical="center"/>
    </xf>
    <xf numFmtId="177" fontId="0" fillId="12" borderId="30" xfId="0" applyNumberFormat="1" applyFill="1" applyBorder="1" applyAlignment="1">
      <alignment vertical="center"/>
    </xf>
    <xf numFmtId="177" fontId="7" fillId="0" borderId="95" xfId="0" applyNumberFormat="1" applyFont="1" applyBorder="1" applyAlignment="1">
      <alignment vertical="center"/>
    </xf>
    <xf numFmtId="0" fontId="0" fillId="12" borderId="96" xfId="0" applyFill="1" applyBorder="1" applyAlignment="1">
      <alignment vertical="center"/>
    </xf>
    <xf numFmtId="0" fontId="0" fillId="12" borderId="97" xfId="0" applyFill="1" applyBorder="1" applyAlignment="1">
      <alignment vertical="center"/>
    </xf>
    <xf numFmtId="0" fontId="0" fillId="12" borderId="26" xfId="0" applyFill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33" borderId="98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99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3" fillId="0" borderId="102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33" borderId="42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3" fillId="0" borderId="103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33" borderId="105" xfId="0" applyFill="1" applyBorder="1" applyAlignment="1" applyProtection="1">
      <alignment horizontal="center" vertical="center"/>
      <protection locked="0"/>
    </xf>
    <xf numFmtId="0" fontId="0" fillId="33" borderId="106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7" xfId="0" applyFill="1" applyBorder="1" applyAlignment="1">
      <alignment vertical="top" wrapText="1"/>
    </xf>
    <xf numFmtId="0" fontId="0" fillId="33" borderId="84" xfId="0" applyFill="1" applyBorder="1" applyAlignment="1">
      <alignment vertical="top" wrapText="1"/>
    </xf>
    <xf numFmtId="0" fontId="0" fillId="33" borderId="108" xfId="0" applyFill="1" applyBorder="1" applyAlignment="1">
      <alignment vertical="center" wrapText="1"/>
    </xf>
    <xf numFmtId="0" fontId="0" fillId="33" borderId="77" xfId="0" applyFill="1" applyBorder="1" applyAlignment="1">
      <alignment vertical="center" wrapText="1"/>
    </xf>
    <xf numFmtId="0" fontId="5" fillId="33" borderId="109" xfId="0" applyFont="1" applyFill="1" applyBorder="1" applyAlignment="1">
      <alignment horizontal="center" vertical="center" wrapText="1"/>
    </xf>
    <xf numFmtId="0" fontId="5" fillId="33" borderId="110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9" borderId="100" xfId="0" applyFont="1" applyFill="1" applyBorder="1" applyAlignment="1">
      <alignment horizontal="center" vertical="center"/>
    </xf>
    <xf numFmtId="0" fontId="2" fillId="39" borderId="101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 wrapText="1"/>
    </xf>
    <xf numFmtId="0" fontId="0" fillId="33" borderId="111" xfId="0" applyFill="1" applyBorder="1" applyAlignment="1">
      <alignment vertical="center" wrapText="1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09" xfId="0" applyFont="1" applyFill="1" applyBorder="1" applyAlignment="1" applyProtection="1">
      <alignment horizontal="center" vertical="center" wrapText="1"/>
      <protection locked="0"/>
    </xf>
    <xf numFmtId="0" fontId="5" fillId="33" borderId="110" xfId="0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42" xfId="0" applyFill="1" applyBorder="1" applyAlignment="1" applyProtection="1">
      <alignment wrapText="1"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7" xfId="0" applyFill="1" applyBorder="1" applyAlignment="1" applyProtection="1">
      <alignment vertical="top" wrapText="1"/>
      <protection locked="0"/>
    </xf>
    <xf numFmtId="0" fontId="0" fillId="33" borderId="84" xfId="0" applyFill="1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2" fillId="38" borderId="23" xfId="0" applyFont="1" applyFill="1" applyBorder="1" applyAlignment="1" applyProtection="1">
      <alignment horizontal="center" vertical="center"/>
      <protection locked="0"/>
    </xf>
    <xf numFmtId="0" fontId="2" fillId="38" borderId="48" xfId="0" applyFont="1" applyFill="1" applyBorder="1" applyAlignment="1" applyProtection="1">
      <alignment horizontal="center" vertical="center"/>
      <protection locked="0"/>
    </xf>
    <xf numFmtId="0" fontId="2" fillId="38" borderId="30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 textRotation="255"/>
      <protection locked="0"/>
    </xf>
    <xf numFmtId="0" fontId="0" fillId="33" borderId="13" xfId="0" applyFill="1" applyBorder="1" applyAlignment="1" applyProtection="1">
      <alignment horizontal="center" vertical="center" textRotation="255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0" fillId="33" borderId="42" xfId="0" applyFill="1" applyBorder="1" applyAlignment="1" applyProtection="1">
      <alignment vertical="top" wrapText="1"/>
      <protection locked="0"/>
    </xf>
    <xf numFmtId="0" fontId="0" fillId="33" borderId="77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3" fillId="0" borderId="100" xfId="0" applyFont="1" applyBorder="1" applyAlignment="1">
      <alignment horizontal="center" vertical="center"/>
    </xf>
    <xf numFmtId="0" fontId="63" fillId="0" borderId="101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12" xfId="0" applyFont="1" applyFill="1" applyBorder="1" applyAlignment="1">
      <alignment horizontal="center" vertical="center" wrapText="1"/>
    </xf>
    <xf numFmtId="0" fontId="5" fillId="33" borderId="111" xfId="0" applyFont="1" applyFill="1" applyBorder="1" applyAlignment="1">
      <alignment horizontal="center" vertical="center" wrapText="1"/>
    </xf>
    <xf numFmtId="0" fontId="63" fillId="0" borderId="103" xfId="0" applyFont="1" applyBorder="1" applyAlignment="1">
      <alignment vertical="center"/>
    </xf>
    <xf numFmtId="0" fontId="63" fillId="0" borderId="55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63" fillId="0" borderId="102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0" fillId="0" borderId="91" xfId="0" applyBorder="1" applyAlignment="1">
      <alignment vertical="center"/>
    </xf>
    <xf numFmtId="0" fontId="63" fillId="0" borderId="100" xfId="0" applyFont="1" applyBorder="1" applyAlignment="1">
      <alignment vertical="center"/>
    </xf>
    <xf numFmtId="0" fontId="63" fillId="0" borderId="101" xfId="0" applyFont="1" applyBorder="1" applyAlignment="1">
      <alignment vertical="center"/>
    </xf>
    <xf numFmtId="0" fontId="63" fillId="0" borderId="113" xfId="0" applyFont="1" applyBorder="1" applyAlignment="1">
      <alignment vertical="center"/>
    </xf>
    <xf numFmtId="0" fontId="63" fillId="0" borderId="104" xfId="0" applyFont="1" applyBorder="1" applyAlignment="1">
      <alignment horizontal="center" vertical="center"/>
    </xf>
    <xf numFmtId="0" fontId="63" fillId="0" borderId="113" xfId="0" applyFont="1" applyBorder="1" applyAlignment="1">
      <alignment horizontal="center" vertical="center"/>
    </xf>
    <xf numFmtId="0" fontId="63" fillId="0" borderId="91" xfId="0" applyFont="1" applyBorder="1" applyAlignment="1">
      <alignment horizontal="center" vertical="center"/>
    </xf>
    <xf numFmtId="0" fontId="0" fillId="33" borderId="108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21</xdr:row>
      <xdr:rowOff>228600</xdr:rowOff>
    </xdr:from>
    <xdr:to>
      <xdr:col>7</xdr:col>
      <xdr:colOff>419100</xdr:colOff>
      <xdr:row>25</xdr:row>
      <xdr:rowOff>142875</xdr:rowOff>
    </xdr:to>
    <xdr:sp>
      <xdr:nvSpPr>
        <xdr:cNvPr id="1" name="円形吹き出し 1"/>
        <xdr:cNvSpPr>
          <a:spLocks/>
        </xdr:cNvSpPr>
      </xdr:nvSpPr>
      <xdr:spPr>
        <a:xfrm>
          <a:off x="285750" y="5829300"/>
          <a:ext cx="3914775" cy="828675"/>
        </a:xfrm>
        <a:prstGeom prst="wedgeEllipseCallout">
          <a:avLst>
            <a:gd name="adj1" fmla="val -42185"/>
            <a:gd name="adj2" fmla="val -2083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施設が多数ある場合は、計算式に留意の上、適宜、行を挿入して下さい。</a:t>
          </a:r>
        </a:p>
      </xdr:txBody>
    </xdr:sp>
    <xdr:clientData/>
  </xdr:twoCellAnchor>
  <xdr:twoCellAnchor>
    <xdr:from>
      <xdr:col>4</xdr:col>
      <xdr:colOff>276225</xdr:colOff>
      <xdr:row>3</xdr:row>
      <xdr:rowOff>9525</xdr:rowOff>
    </xdr:from>
    <xdr:to>
      <xdr:col>12</xdr:col>
      <xdr:colOff>171450</xdr:colOff>
      <xdr:row>7</xdr:row>
      <xdr:rowOff>0</xdr:rowOff>
    </xdr:to>
    <xdr:sp>
      <xdr:nvSpPr>
        <xdr:cNvPr id="2" name="円形吹き出し 2"/>
        <xdr:cNvSpPr>
          <a:spLocks/>
        </xdr:cNvSpPr>
      </xdr:nvSpPr>
      <xdr:spPr>
        <a:xfrm>
          <a:off x="2533650" y="838200"/>
          <a:ext cx="4467225" cy="1085850"/>
        </a:xfrm>
        <a:prstGeom prst="wedgeEllipseCallout">
          <a:avLst>
            <a:gd name="adj1" fmla="val -89365"/>
            <a:gd name="adj2" fmla="val 1851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同一名称の施設がある場合には、「○○園（</a:t>
          </a:r>
          <a:r>
            <a:rPr lang="en-US" cap="none" sz="1200" b="0" i="0" u="none" baseline="0">
              <a:solidFill>
                <a:srgbClr val="000000"/>
              </a:solidFill>
            </a:rPr>
            <a:t>××</a:t>
          </a:r>
          <a:r>
            <a:rPr lang="en-US" cap="none" sz="1200" b="0" i="0" u="none" baseline="0">
              <a:solidFill>
                <a:srgbClr val="000000"/>
              </a:solidFill>
            </a:rPr>
            <a:t>市）」と記載するなど、わかるように記載して下さい。</a:t>
          </a:r>
        </a:p>
      </xdr:txBody>
    </xdr:sp>
    <xdr:clientData/>
  </xdr:twoCellAnchor>
  <xdr:twoCellAnchor>
    <xdr:from>
      <xdr:col>16</xdr:col>
      <xdr:colOff>504825</xdr:colOff>
      <xdr:row>0</xdr:row>
      <xdr:rowOff>228600</xdr:rowOff>
    </xdr:from>
    <xdr:to>
      <xdr:col>22</xdr:col>
      <xdr:colOff>571500</xdr:colOff>
      <xdr:row>6</xdr:row>
      <xdr:rowOff>114300</xdr:rowOff>
    </xdr:to>
    <xdr:sp>
      <xdr:nvSpPr>
        <xdr:cNvPr id="3" name="円形吹き出し 3"/>
        <xdr:cNvSpPr>
          <a:spLocks/>
        </xdr:cNvSpPr>
      </xdr:nvSpPr>
      <xdr:spPr>
        <a:xfrm>
          <a:off x="9772650" y="228600"/>
          <a:ext cx="3838575" cy="1447800"/>
        </a:xfrm>
        <a:prstGeom prst="wedgeEllipseCallout">
          <a:avLst>
            <a:gd name="adj1" fmla="val 54328"/>
            <a:gd name="adj2" fmla="val 5639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前回調査以降に事業開始した施設に「○」を記入してください。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建物の建築年度、耐震診断の実施の有無は関係ありません。</a:t>
          </a:r>
        </a:p>
      </xdr:txBody>
    </xdr:sp>
    <xdr:clientData/>
  </xdr:twoCellAnchor>
  <xdr:twoCellAnchor>
    <xdr:from>
      <xdr:col>23</xdr:col>
      <xdr:colOff>228600</xdr:colOff>
      <xdr:row>20</xdr:row>
      <xdr:rowOff>152400</xdr:rowOff>
    </xdr:from>
    <xdr:to>
      <xdr:col>26</xdr:col>
      <xdr:colOff>47625</xdr:colOff>
      <xdr:row>25</xdr:row>
      <xdr:rowOff>190500</xdr:rowOff>
    </xdr:to>
    <xdr:sp>
      <xdr:nvSpPr>
        <xdr:cNvPr id="4" name="円形吹き出し 4"/>
        <xdr:cNvSpPr>
          <a:spLocks/>
        </xdr:cNvSpPr>
      </xdr:nvSpPr>
      <xdr:spPr>
        <a:xfrm>
          <a:off x="13877925" y="5524500"/>
          <a:ext cx="2486025" cy="1181100"/>
        </a:xfrm>
        <a:prstGeom prst="wedgeEllipseCallout">
          <a:avLst>
            <a:gd name="adj1" fmla="val 41449"/>
            <a:gd name="adj2" fmla="val -12185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その他の理由は欄外に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記載願います。</a:t>
          </a:r>
        </a:p>
      </xdr:txBody>
    </xdr:sp>
    <xdr:clientData/>
  </xdr:twoCellAnchor>
  <xdr:twoCellAnchor>
    <xdr:from>
      <xdr:col>17</xdr:col>
      <xdr:colOff>0</xdr:colOff>
      <xdr:row>19</xdr:row>
      <xdr:rowOff>180975</xdr:rowOff>
    </xdr:from>
    <xdr:to>
      <xdr:col>23</xdr:col>
      <xdr:colOff>95250</xdr:colOff>
      <xdr:row>27</xdr:row>
      <xdr:rowOff>142875</xdr:rowOff>
    </xdr:to>
    <xdr:sp>
      <xdr:nvSpPr>
        <xdr:cNvPr id="5" name="円形吹き出し 5"/>
        <xdr:cNvSpPr>
          <a:spLocks/>
        </xdr:cNvSpPr>
      </xdr:nvSpPr>
      <xdr:spPr>
        <a:xfrm>
          <a:off x="9877425" y="5324475"/>
          <a:ext cx="3867150" cy="1790700"/>
        </a:xfrm>
        <a:prstGeom prst="wedgeEllipseCallout">
          <a:avLst>
            <a:gd name="adj1" fmla="val 65791"/>
            <a:gd name="adj2" fmla="val -1195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時期未定（Ｋ）、左記以外（Ｒ）に○を記載した場合には、調査要領を参考に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理由を</a:t>
          </a:r>
          <a:r>
            <a:rPr lang="en-US" cap="none" sz="1200" b="0" i="0" u="none" baseline="0">
              <a:solidFill>
                <a:srgbClr val="000000"/>
              </a:solidFill>
            </a:rPr>
            <a:t>選択して下さい。</a:t>
          </a:r>
        </a:p>
      </xdr:txBody>
    </xdr:sp>
    <xdr:clientData/>
  </xdr:twoCellAnchor>
  <xdr:twoCellAnchor>
    <xdr:from>
      <xdr:col>0</xdr:col>
      <xdr:colOff>0</xdr:colOff>
      <xdr:row>5</xdr:row>
      <xdr:rowOff>104775</xdr:rowOff>
    </xdr:from>
    <xdr:to>
      <xdr:col>3</xdr:col>
      <xdr:colOff>447675</xdr:colOff>
      <xdr:row>8</xdr:row>
      <xdr:rowOff>266700</xdr:rowOff>
    </xdr:to>
    <xdr:sp>
      <xdr:nvSpPr>
        <xdr:cNvPr id="6" name="円形吹き出し 6"/>
        <xdr:cNvSpPr>
          <a:spLocks/>
        </xdr:cNvSpPr>
      </xdr:nvSpPr>
      <xdr:spPr>
        <a:xfrm>
          <a:off x="0" y="1304925"/>
          <a:ext cx="2095500" cy="1247775"/>
        </a:xfrm>
        <a:prstGeom prst="wedgeEllipseCallout">
          <a:avLst>
            <a:gd name="adj1" fmla="val -13222"/>
            <a:gd name="adj2" fmla="val 1121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同一の施設に複数の棟がある場合は、一番上の欄にのみ施設名を記載してください。</a:t>
          </a:r>
        </a:p>
      </xdr:txBody>
    </xdr:sp>
    <xdr:clientData/>
  </xdr:twoCellAnchor>
  <xdr:twoCellAnchor>
    <xdr:from>
      <xdr:col>8</xdr:col>
      <xdr:colOff>142875</xdr:colOff>
      <xdr:row>20</xdr:row>
      <xdr:rowOff>28575</xdr:rowOff>
    </xdr:from>
    <xdr:to>
      <xdr:col>14</xdr:col>
      <xdr:colOff>457200</xdr:colOff>
      <xdr:row>24</xdr:row>
      <xdr:rowOff>200025</xdr:rowOff>
    </xdr:to>
    <xdr:sp>
      <xdr:nvSpPr>
        <xdr:cNvPr id="7" name="円形吹き出し 7"/>
        <xdr:cNvSpPr>
          <a:spLocks/>
        </xdr:cNvSpPr>
      </xdr:nvSpPr>
      <xdr:spPr>
        <a:xfrm>
          <a:off x="4533900" y="5400675"/>
          <a:ext cx="3971925" cy="1085850"/>
        </a:xfrm>
        <a:prstGeom prst="wedgeEllipseCallout">
          <a:avLst>
            <a:gd name="adj1" fmla="val -52634"/>
            <a:gd name="adj2" fmla="val -891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青文字と赤文字の数値が一致しているか確認をして下さい。一致いていない場合、記入漏れ等の不備があると考えられます。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173</xdr:row>
      <xdr:rowOff>28575</xdr:rowOff>
    </xdr:from>
    <xdr:to>
      <xdr:col>10</xdr:col>
      <xdr:colOff>428625</xdr:colOff>
      <xdr:row>181</xdr:row>
      <xdr:rowOff>9525</xdr:rowOff>
    </xdr:to>
    <xdr:sp>
      <xdr:nvSpPr>
        <xdr:cNvPr id="1" name="四角形吹き出し 2"/>
        <xdr:cNvSpPr>
          <a:spLocks/>
        </xdr:cNvSpPr>
      </xdr:nvSpPr>
      <xdr:spPr>
        <a:xfrm>
          <a:off x="2647950" y="39671625"/>
          <a:ext cx="3390900" cy="1504950"/>
        </a:xfrm>
        <a:prstGeom prst="wedgeRectCallout">
          <a:avLst>
            <a:gd name="adj1" fmla="val -30152"/>
            <a:gd name="adj2" fmla="val -16563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合計値が上下で一致しているかご確認ください。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一致していない場合は、記入漏れや二重計上等が考えられます。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Users\OYDNE\AppData\Local\Microsoft\Windows\Temporary%20Internet%20Files\Content.Outlook\I5RPVGNP\&#12304;&#33258;&#27835;&#20307;&#21517;&#12305;&#9670;&#32784;&#38663;&#29366;&#27841;&#35519;&#26619;&#65288;&#23376;&#12393;&#12418;&#23478;&#24237;&#23616;&#38306;&#20418;&#26045;&#3537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kimary\Desktop\&#12304;&#21402;&#29983;&#21172;&#20685;&#30465;&#12305;&#31038;&#20250;&#31119;&#31049;&#26045;&#35373;&#31561;&#12398;&#32784;&#38663;&#21270;&#12395;&#38306;&#12377;&#12427;&#12501;&#12457;&#12525;&#12540;&#12450;&#12483;&#12503;&#35519;&#26619;&#12395;&#12388;&#12356;&#12390;\01_&#20381;&#38972;\&#12304;&#33258;&#27835;&#20307;&#21517;&#12305;&#9670;&#32784;&#38663;&#29366;&#27841;&#35519;&#26619;&#65288;&#23376;&#12393;&#12418;&#23478;&#24237;&#23616;&#38306;&#20418;&#26045;&#353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記入例】"/>
      <sheetName val="作業シート"/>
      <sheetName val="合計表（入力の必要なし）"/>
    </sheetNames>
    <sheetDataSet>
      <sheetData sheetId="1">
        <row r="6">
          <cell r="Y6" t="str">
            <v>平成29年4月以降に事業を開始した施設</v>
          </cell>
          <cell r="Z6" t="str">
            <v>S56以前の建物で耐震診断を行ったが、30年度までに工事予定がない場合の理由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記入例】"/>
      <sheetName val="作業シート"/>
      <sheetName val="合計表（入力の必要なし）"/>
    </sheetNames>
    <sheetDataSet>
      <sheetData sheetId="1"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view="pageBreakPreview" zoomScale="70" zoomScaleNormal="75" zoomScaleSheetLayoutView="70" zoomScalePageLayoutView="0" workbookViewId="0" topLeftCell="A1">
      <pane ySplit="10" topLeftCell="A11" activePane="bottomLeft" state="frozen"/>
      <selection pane="topLeft" activeCell="F1" sqref="F1"/>
      <selection pane="bottomLeft" activeCell="O14" sqref="O14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19.00390625" style="0" customWidth="1"/>
    <col min="5" max="5" width="4.57421875" style="0" customWidth="1"/>
    <col min="21" max="22" width="10.00390625" style="0" bestFit="1" customWidth="1"/>
    <col min="25" max="25" width="28.28125" style="0" customWidth="1"/>
    <col min="26" max="26" width="2.57421875" style="0" customWidth="1"/>
  </cols>
  <sheetData>
    <row r="1" spans="2:26" ht="24">
      <c r="B1" s="269" t="s">
        <v>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ht="24">
      <c r="B2" s="5"/>
    </row>
    <row r="3" spans="2:4" ht="17.25">
      <c r="B3" s="11"/>
      <c r="C3" s="193" t="s">
        <v>75</v>
      </c>
      <c r="D3" s="12" t="s">
        <v>12</v>
      </c>
    </row>
    <row r="4" ht="7.5" customHeight="1" thickBot="1"/>
    <row r="5" spans="2:25" ht="21.75" thickBot="1">
      <c r="B5" s="56"/>
      <c r="C5" s="49"/>
      <c r="D5" s="270" t="s">
        <v>71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2"/>
    </row>
    <row r="6" spans="2:25" ht="28.5" customHeight="1" thickTop="1">
      <c r="B6" s="273" t="s">
        <v>22</v>
      </c>
      <c r="C6" s="274"/>
      <c r="D6" s="7" t="s">
        <v>23</v>
      </c>
      <c r="E6" s="275" t="s">
        <v>9</v>
      </c>
      <c r="F6" s="277" t="s">
        <v>24</v>
      </c>
      <c r="G6" s="279" t="s">
        <v>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98" t="str">
        <f>'[1]作業シート'!Y6</f>
        <v>平成29年4月以降に事業を開始した施設</v>
      </c>
      <c r="Y6" s="300" t="str">
        <f>'[1]作業シート'!Z6</f>
        <v>S56以前の建物で耐震診断を行ったが、30年度までに工事予定がない場合の理由</v>
      </c>
    </row>
    <row r="7" spans="2:25" ht="28.5" customHeight="1" thickBot="1">
      <c r="B7" s="50"/>
      <c r="C7" s="51"/>
      <c r="D7" s="175" t="s">
        <v>79</v>
      </c>
      <c r="E7" s="276"/>
      <c r="F7" s="278"/>
      <c r="G7" s="280"/>
      <c r="H7" s="287" t="s">
        <v>26</v>
      </c>
      <c r="I7" s="1"/>
      <c r="J7" s="1"/>
      <c r="K7" s="1"/>
      <c r="L7" s="1"/>
      <c r="M7" s="1"/>
      <c r="N7" s="1"/>
      <c r="O7" s="1"/>
      <c r="P7" s="1"/>
      <c r="Q7" s="287" t="s">
        <v>27</v>
      </c>
      <c r="R7" s="99"/>
      <c r="S7" s="1"/>
      <c r="T7" s="1"/>
      <c r="U7" s="1"/>
      <c r="V7" s="1"/>
      <c r="W7" s="1"/>
      <c r="X7" s="299"/>
      <c r="Y7" s="301"/>
    </row>
    <row r="8" spans="2:25" ht="28.5" customHeight="1">
      <c r="B8" s="52"/>
      <c r="C8" s="294" t="s">
        <v>100</v>
      </c>
      <c r="D8" s="7"/>
      <c r="E8" s="276"/>
      <c r="F8" s="278"/>
      <c r="G8" s="280"/>
      <c r="H8" s="288"/>
      <c r="I8" s="2" t="s">
        <v>69</v>
      </c>
      <c r="J8" s="154" t="s">
        <v>74</v>
      </c>
      <c r="K8" s="2" t="s">
        <v>28</v>
      </c>
      <c r="L8" s="3" t="s">
        <v>29</v>
      </c>
      <c r="M8" s="1"/>
      <c r="N8" s="1"/>
      <c r="O8" s="1"/>
      <c r="P8" s="1"/>
      <c r="Q8" s="288"/>
      <c r="R8" s="296" t="s">
        <v>62</v>
      </c>
      <c r="S8" s="289" t="s">
        <v>32</v>
      </c>
      <c r="T8" s="289" t="s">
        <v>243</v>
      </c>
      <c r="U8" s="289" t="s">
        <v>247</v>
      </c>
      <c r="V8" s="289" t="s">
        <v>248</v>
      </c>
      <c r="W8" s="302" t="s">
        <v>30</v>
      </c>
      <c r="X8" s="299"/>
      <c r="Y8" s="119" t="s">
        <v>138</v>
      </c>
    </row>
    <row r="9" spans="2:25" ht="45" customHeight="1">
      <c r="B9" s="52"/>
      <c r="C9" s="295"/>
      <c r="D9" s="7"/>
      <c r="E9" s="276"/>
      <c r="F9" s="278"/>
      <c r="G9" s="280"/>
      <c r="H9" s="190"/>
      <c r="I9" s="189"/>
      <c r="J9" s="189"/>
      <c r="K9" s="189"/>
      <c r="L9" s="3"/>
      <c r="M9" s="69" t="s">
        <v>31</v>
      </c>
      <c r="N9" s="70" t="s">
        <v>32</v>
      </c>
      <c r="O9" s="187" t="s">
        <v>243</v>
      </c>
      <c r="P9" s="71" t="s">
        <v>33</v>
      </c>
      <c r="Q9" s="4"/>
      <c r="R9" s="297"/>
      <c r="S9" s="290"/>
      <c r="T9" s="290"/>
      <c r="U9" s="290"/>
      <c r="V9" s="290"/>
      <c r="W9" s="303"/>
      <c r="X9" s="299"/>
      <c r="Y9" s="142" t="s">
        <v>139</v>
      </c>
    </row>
    <row r="10" spans="2:25" ht="18" customHeight="1" thickBot="1">
      <c r="B10" s="54"/>
      <c r="C10" s="164" t="s">
        <v>140</v>
      </c>
      <c r="D10" s="57" t="s">
        <v>141</v>
      </c>
      <c r="E10" s="58"/>
      <c r="F10" s="59" t="s">
        <v>142</v>
      </c>
      <c r="G10" s="60" t="s">
        <v>143</v>
      </c>
      <c r="H10" s="59" t="s">
        <v>144</v>
      </c>
      <c r="I10" s="58"/>
      <c r="J10" s="58"/>
      <c r="K10" s="59" t="s">
        <v>145</v>
      </c>
      <c r="L10" s="61" t="s">
        <v>146</v>
      </c>
      <c r="M10" s="59" t="s">
        <v>147</v>
      </c>
      <c r="N10" s="62" t="s">
        <v>148</v>
      </c>
      <c r="O10" s="63" t="s">
        <v>149</v>
      </c>
      <c r="P10" s="63" t="s">
        <v>150</v>
      </c>
      <c r="Q10" s="64" t="s">
        <v>151</v>
      </c>
      <c r="R10" s="59" t="s">
        <v>152</v>
      </c>
      <c r="S10" s="59" t="s">
        <v>153</v>
      </c>
      <c r="T10" s="59" t="s">
        <v>154</v>
      </c>
      <c r="U10" s="59" t="s">
        <v>155</v>
      </c>
      <c r="V10" s="57" t="s">
        <v>156</v>
      </c>
      <c r="W10" s="62" t="s">
        <v>157</v>
      </c>
      <c r="X10" s="123" t="s">
        <v>158</v>
      </c>
      <c r="Y10" s="143" t="s">
        <v>159</v>
      </c>
    </row>
    <row r="11" spans="1:25" ht="18" customHeight="1">
      <c r="A11">
        <v>1</v>
      </c>
      <c r="B11" s="29" t="s">
        <v>102</v>
      </c>
      <c r="C11" s="30"/>
      <c r="D11" s="31"/>
      <c r="E11" s="31"/>
      <c r="F11" s="32"/>
      <c r="G11" s="33"/>
      <c r="H11" s="33"/>
      <c r="I11" s="32"/>
      <c r="J11" s="32"/>
      <c r="K11" s="32"/>
      <c r="L11" s="33"/>
      <c r="M11" s="32"/>
      <c r="N11" s="32"/>
      <c r="O11" s="32"/>
      <c r="P11" s="32"/>
      <c r="Q11" s="33"/>
      <c r="R11" s="33"/>
      <c r="S11" s="32"/>
      <c r="T11" s="32"/>
      <c r="U11" s="32"/>
      <c r="V11" s="32"/>
      <c r="W11" s="32"/>
      <c r="X11" s="124"/>
      <c r="Y11" s="65"/>
    </row>
    <row r="12" spans="2:25" ht="18" customHeight="1">
      <c r="B12" s="34"/>
      <c r="C12" s="13" t="s">
        <v>0</v>
      </c>
      <c r="D12" s="18" t="s">
        <v>7</v>
      </c>
      <c r="E12" s="14" t="s">
        <v>160</v>
      </c>
      <c r="F12" s="15"/>
      <c r="G12" s="16" t="s">
        <v>161</v>
      </c>
      <c r="H12" s="16" t="s">
        <v>161</v>
      </c>
      <c r="I12" s="17">
        <v>0.2</v>
      </c>
      <c r="J12" s="17"/>
      <c r="K12" s="15"/>
      <c r="L12" s="16" t="s">
        <v>161</v>
      </c>
      <c r="M12" s="15" t="s">
        <v>161</v>
      </c>
      <c r="N12" s="15"/>
      <c r="O12" s="15"/>
      <c r="P12" s="15"/>
      <c r="Q12" s="16"/>
      <c r="R12" s="16"/>
      <c r="S12" s="15"/>
      <c r="T12" s="15"/>
      <c r="U12" s="15"/>
      <c r="V12" s="15"/>
      <c r="W12" s="117"/>
      <c r="X12" s="125"/>
      <c r="Y12" s="120"/>
    </row>
    <row r="13" spans="2:25" ht="18" customHeight="1">
      <c r="B13" s="34"/>
      <c r="C13" s="13"/>
      <c r="D13" s="18" t="s">
        <v>10</v>
      </c>
      <c r="E13" s="14" t="s">
        <v>162</v>
      </c>
      <c r="F13" s="15"/>
      <c r="G13" s="16" t="s">
        <v>161</v>
      </c>
      <c r="H13" s="16" t="s">
        <v>161</v>
      </c>
      <c r="I13" s="17">
        <v>0.8</v>
      </c>
      <c r="J13" s="17"/>
      <c r="K13" s="15" t="s">
        <v>161</v>
      </c>
      <c r="L13" s="16"/>
      <c r="M13" s="15"/>
      <c r="N13" s="15"/>
      <c r="O13" s="15"/>
      <c r="P13" s="15"/>
      <c r="Q13" s="16"/>
      <c r="R13" s="16"/>
      <c r="S13" s="15"/>
      <c r="T13" s="15"/>
      <c r="U13" s="15"/>
      <c r="V13" s="15"/>
      <c r="W13" s="117"/>
      <c r="X13" s="125"/>
      <c r="Y13" s="120"/>
    </row>
    <row r="14" spans="2:25" ht="18" customHeight="1">
      <c r="B14" s="34"/>
      <c r="C14" s="13" t="s">
        <v>8</v>
      </c>
      <c r="D14" s="18" t="s">
        <v>1</v>
      </c>
      <c r="E14" s="14" t="s">
        <v>163</v>
      </c>
      <c r="F14" s="15"/>
      <c r="G14" s="16" t="s">
        <v>164</v>
      </c>
      <c r="H14" s="16" t="s">
        <v>164</v>
      </c>
      <c r="I14" s="17">
        <v>0.4</v>
      </c>
      <c r="J14" s="17"/>
      <c r="K14" s="15"/>
      <c r="L14" s="16" t="s">
        <v>164</v>
      </c>
      <c r="M14" s="15"/>
      <c r="N14" s="15"/>
      <c r="O14" s="15"/>
      <c r="P14" s="15" t="s">
        <v>164</v>
      </c>
      <c r="Q14" s="16"/>
      <c r="R14" s="16"/>
      <c r="S14" s="15"/>
      <c r="T14" s="15"/>
      <c r="U14" s="15"/>
      <c r="V14" s="15"/>
      <c r="W14" s="117"/>
      <c r="X14" s="125"/>
      <c r="Y14" s="120" t="s">
        <v>165</v>
      </c>
    </row>
    <row r="15" spans="2:25" ht="18" customHeight="1">
      <c r="B15" s="34"/>
      <c r="C15" s="13"/>
      <c r="D15" s="18" t="s">
        <v>2</v>
      </c>
      <c r="E15" s="14" t="s">
        <v>166</v>
      </c>
      <c r="F15" s="15"/>
      <c r="G15" s="16" t="s">
        <v>164</v>
      </c>
      <c r="H15" s="16"/>
      <c r="I15" s="17"/>
      <c r="J15" s="17"/>
      <c r="K15" s="15"/>
      <c r="L15" s="16"/>
      <c r="M15" s="15"/>
      <c r="N15" s="15"/>
      <c r="O15" s="15"/>
      <c r="P15" s="15"/>
      <c r="Q15" s="16" t="s">
        <v>164</v>
      </c>
      <c r="R15" s="16"/>
      <c r="S15" s="15"/>
      <c r="T15" s="15" t="s">
        <v>164</v>
      </c>
      <c r="U15" s="15"/>
      <c r="V15" s="15"/>
      <c r="W15" s="117"/>
      <c r="X15" s="125"/>
      <c r="Y15" s="120"/>
    </row>
    <row r="16" spans="2:26" ht="18" customHeight="1">
      <c r="B16" s="34"/>
      <c r="C16" s="19"/>
      <c r="D16" s="18" t="s">
        <v>3</v>
      </c>
      <c r="E16" s="21" t="s">
        <v>166</v>
      </c>
      <c r="F16" s="22"/>
      <c r="G16" s="23" t="s">
        <v>164</v>
      </c>
      <c r="H16" s="23"/>
      <c r="I16" s="24"/>
      <c r="J16" s="24"/>
      <c r="K16" s="22"/>
      <c r="L16" s="23"/>
      <c r="M16" s="22"/>
      <c r="N16" s="22"/>
      <c r="O16" s="22"/>
      <c r="P16" s="22"/>
      <c r="Q16" s="23" t="s">
        <v>164</v>
      </c>
      <c r="R16" s="23"/>
      <c r="S16" s="22"/>
      <c r="T16" s="22"/>
      <c r="U16" s="22"/>
      <c r="V16" s="22"/>
      <c r="W16" s="118" t="s">
        <v>164</v>
      </c>
      <c r="X16" s="126"/>
      <c r="Y16" s="121" t="s">
        <v>167</v>
      </c>
      <c r="Z16" t="s">
        <v>103</v>
      </c>
    </row>
    <row r="17" spans="2:25" ht="18" customHeight="1" thickBot="1">
      <c r="B17" s="34"/>
      <c r="C17" s="19"/>
      <c r="D17" s="20" t="s">
        <v>13</v>
      </c>
      <c r="E17" s="21" t="s">
        <v>168</v>
      </c>
      <c r="F17" s="22" t="s">
        <v>164</v>
      </c>
      <c r="G17" s="23"/>
      <c r="H17" s="23"/>
      <c r="I17" s="24"/>
      <c r="J17" s="24"/>
      <c r="K17" s="22"/>
      <c r="L17" s="23"/>
      <c r="M17" s="22"/>
      <c r="N17" s="22"/>
      <c r="O17" s="22"/>
      <c r="P17" s="22"/>
      <c r="Q17" s="23"/>
      <c r="R17" s="23"/>
      <c r="S17" s="22"/>
      <c r="T17" s="22"/>
      <c r="U17" s="22"/>
      <c r="V17" s="22"/>
      <c r="W17" s="118"/>
      <c r="X17" s="126" t="s">
        <v>164</v>
      </c>
      <c r="Y17" s="121"/>
    </row>
    <row r="18" spans="2:25" ht="18" customHeight="1" thickBot="1" thickTop="1">
      <c r="B18" s="226"/>
      <c r="C18" s="8">
        <f>COUNTA(C12:C17)</f>
        <v>2</v>
      </c>
      <c r="D18" s="6">
        <f>COUNTA(D12:D17)</f>
        <v>6</v>
      </c>
      <c r="E18" s="25"/>
      <c r="F18" s="6">
        <f>COUNTIF(F12:F17,"○")</f>
        <v>1</v>
      </c>
      <c r="G18" s="6">
        <f aca="true" t="shared" si="0" ref="G18:W18">COUNTIF(G12:G17,"○")</f>
        <v>5</v>
      </c>
      <c r="H18" s="6">
        <f t="shared" si="0"/>
        <v>3</v>
      </c>
      <c r="I18" s="26"/>
      <c r="J18" s="26"/>
      <c r="K18" s="6">
        <f>COUNTIF(K12:K17,"○")</f>
        <v>1</v>
      </c>
      <c r="L18" s="6">
        <f t="shared" si="0"/>
        <v>2</v>
      </c>
      <c r="M18" s="6">
        <f t="shared" si="0"/>
        <v>1</v>
      </c>
      <c r="N18" s="6">
        <f t="shared" si="0"/>
        <v>0</v>
      </c>
      <c r="O18" s="6">
        <f t="shared" si="0"/>
        <v>0</v>
      </c>
      <c r="P18" s="6">
        <f t="shared" si="0"/>
        <v>1</v>
      </c>
      <c r="Q18" s="6">
        <f t="shared" si="0"/>
        <v>2</v>
      </c>
      <c r="R18" s="6">
        <f t="shared" si="0"/>
        <v>0</v>
      </c>
      <c r="S18" s="6">
        <f t="shared" si="0"/>
        <v>0</v>
      </c>
      <c r="T18" s="6">
        <f t="shared" si="0"/>
        <v>1</v>
      </c>
      <c r="U18" s="6">
        <f t="shared" si="0"/>
        <v>0</v>
      </c>
      <c r="V18" s="6">
        <f t="shared" si="0"/>
        <v>0</v>
      </c>
      <c r="W18" s="6">
        <f t="shared" si="0"/>
        <v>1</v>
      </c>
      <c r="X18" s="127">
        <f>COUNTIF(X12:X17,"○")</f>
        <v>1</v>
      </c>
      <c r="Y18" s="122"/>
    </row>
    <row r="19" spans="2:25" ht="18" customHeight="1" thickBot="1" thickTop="1">
      <c r="B19" s="217"/>
      <c r="C19" s="200" t="s">
        <v>136</v>
      </c>
      <c r="D19" s="201">
        <f>F19+G19</f>
        <v>6</v>
      </c>
      <c r="E19" s="202"/>
      <c r="F19" s="201">
        <f>F18</f>
        <v>1</v>
      </c>
      <c r="G19" s="203">
        <f>H19+Q19</f>
        <v>5</v>
      </c>
      <c r="H19" s="203">
        <f>K19+L19</f>
        <v>3</v>
      </c>
      <c r="I19" s="204"/>
      <c r="J19" s="204"/>
      <c r="K19" s="201">
        <f>K18</f>
        <v>1</v>
      </c>
      <c r="L19" s="203">
        <f>SUM(M19:P19)</f>
        <v>2</v>
      </c>
      <c r="M19" s="201">
        <f aca="true" t="shared" si="1" ref="M19:V19">M18</f>
        <v>1</v>
      </c>
      <c r="N19" s="201">
        <f t="shared" si="1"/>
        <v>0</v>
      </c>
      <c r="O19" s="201">
        <f t="shared" si="1"/>
        <v>0</v>
      </c>
      <c r="P19" s="201">
        <f t="shared" si="1"/>
        <v>1</v>
      </c>
      <c r="Q19" s="203">
        <f>SUM(R19:W19)</f>
        <v>2</v>
      </c>
      <c r="R19" s="201">
        <f t="shared" si="1"/>
        <v>0</v>
      </c>
      <c r="S19" s="201">
        <f t="shared" si="1"/>
        <v>0</v>
      </c>
      <c r="T19" s="201">
        <f t="shared" si="1"/>
        <v>1</v>
      </c>
      <c r="U19" s="201">
        <f t="shared" si="1"/>
        <v>0</v>
      </c>
      <c r="V19" s="201">
        <f t="shared" si="1"/>
        <v>0</v>
      </c>
      <c r="W19" s="205">
        <f>W18</f>
        <v>1</v>
      </c>
      <c r="X19" s="218"/>
      <c r="Y19" s="207" t="str">
        <f>IF(D18=D19,"OK","要確認")</f>
        <v>OK</v>
      </c>
    </row>
    <row r="20" spans="1:25" ht="18" customHeight="1">
      <c r="A20">
        <v>2</v>
      </c>
      <c r="B20" s="29" t="s">
        <v>104</v>
      </c>
      <c r="C20" s="36"/>
      <c r="D20" s="37"/>
      <c r="E20" s="37"/>
      <c r="F20" s="38"/>
      <c r="G20" s="39"/>
      <c r="H20" s="39"/>
      <c r="I20" s="38"/>
      <c r="J20" s="38"/>
      <c r="K20" s="38"/>
      <c r="L20" s="39"/>
      <c r="M20" s="38"/>
      <c r="N20" s="38"/>
      <c r="O20" s="38"/>
      <c r="P20" s="38"/>
      <c r="Q20" s="39"/>
      <c r="R20" s="39"/>
      <c r="S20" s="38"/>
      <c r="T20" s="38"/>
      <c r="U20" s="38"/>
      <c r="V20" s="38"/>
      <c r="W20" s="38"/>
      <c r="X20" s="128"/>
      <c r="Y20" s="66"/>
    </row>
    <row r="21" spans="2:25" ht="18" customHeight="1">
      <c r="B21" s="34"/>
      <c r="C21" s="13" t="s">
        <v>0</v>
      </c>
      <c r="D21" s="18" t="s">
        <v>7</v>
      </c>
      <c r="E21" s="14" t="s">
        <v>38</v>
      </c>
      <c r="F21" s="15"/>
      <c r="G21" s="16" t="s">
        <v>39</v>
      </c>
      <c r="H21" s="16" t="s">
        <v>39</v>
      </c>
      <c r="I21" s="17">
        <v>0.2</v>
      </c>
      <c r="J21" s="17"/>
      <c r="K21" s="15"/>
      <c r="L21" s="16" t="s">
        <v>39</v>
      </c>
      <c r="M21" s="15" t="s">
        <v>39</v>
      </c>
      <c r="N21" s="15"/>
      <c r="O21" s="15"/>
      <c r="P21" s="15"/>
      <c r="Q21" s="16"/>
      <c r="R21" s="16"/>
      <c r="S21" s="15"/>
      <c r="T21" s="15"/>
      <c r="U21" s="15"/>
      <c r="V21" s="15"/>
      <c r="W21" s="117"/>
      <c r="X21" s="125"/>
      <c r="Y21" s="120"/>
    </row>
    <row r="22" spans="2:25" ht="18" customHeight="1">
      <c r="B22" s="34"/>
      <c r="C22" s="13"/>
      <c r="D22" s="18" t="s">
        <v>10</v>
      </c>
      <c r="E22" s="14" t="s">
        <v>40</v>
      </c>
      <c r="F22" s="15"/>
      <c r="G22" s="16" t="s">
        <v>39</v>
      </c>
      <c r="H22" s="16" t="s">
        <v>39</v>
      </c>
      <c r="I22" s="17">
        <v>0.8</v>
      </c>
      <c r="J22" s="17"/>
      <c r="K22" s="15" t="s">
        <v>39</v>
      </c>
      <c r="L22" s="16"/>
      <c r="M22" s="15"/>
      <c r="N22" s="15"/>
      <c r="O22" s="15"/>
      <c r="P22" s="15"/>
      <c r="Q22" s="16"/>
      <c r="R22" s="16"/>
      <c r="S22" s="15"/>
      <c r="T22" s="15"/>
      <c r="U22" s="15"/>
      <c r="V22" s="15"/>
      <c r="W22" s="117"/>
      <c r="X22" s="125"/>
      <c r="Y22" s="120"/>
    </row>
    <row r="23" spans="2:25" ht="18" customHeight="1">
      <c r="B23" s="34"/>
      <c r="C23" s="13" t="s">
        <v>8</v>
      </c>
      <c r="D23" s="18" t="s">
        <v>1</v>
      </c>
      <c r="E23" s="14" t="s">
        <v>41</v>
      </c>
      <c r="F23" s="15"/>
      <c r="G23" s="16" t="s">
        <v>39</v>
      </c>
      <c r="H23" s="16" t="s">
        <v>39</v>
      </c>
      <c r="I23" s="17">
        <v>0.4</v>
      </c>
      <c r="J23" s="17"/>
      <c r="K23" s="15"/>
      <c r="L23" s="16" t="s">
        <v>39</v>
      </c>
      <c r="M23" s="15"/>
      <c r="N23" s="15"/>
      <c r="O23" s="15"/>
      <c r="P23" s="15" t="s">
        <v>39</v>
      </c>
      <c r="Q23" s="16"/>
      <c r="R23" s="16"/>
      <c r="S23" s="15"/>
      <c r="T23" s="15"/>
      <c r="U23" s="15"/>
      <c r="V23" s="15"/>
      <c r="W23" s="117"/>
      <c r="X23" s="125"/>
      <c r="Y23" s="120" t="s">
        <v>105</v>
      </c>
    </row>
    <row r="24" spans="2:25" ht="18" customHeight="1">
      <c r="B24" s="34"/>
      <c r="C24" s="13" t="s">
        <v>106</v>
      </c>
      <c r="D24" s="18" t="s">
        <v>1</v>
      </c>
      <c r="E24" s="14" t="s">
        <v>169</v>
      </c>
      <c r="F24" s="15"/>
      <c r="G24" s="16" t="s">
        <v>39</v>
      </c>
      <c r="H24" s="16" t="s">
        <v>39</v>
      </c>
      <c r="I24" s="17">
        <v>0.4</v>
      </c>
      <c r="J24" s="17"/>
      <c r="K24" s="15"/>
      <c r="L24" s="16" t="s">
        <v>39</v>
      </c>
      <c r="M24" s="15"/>
      <c r="N24" s="15"/>
      <c r="O24" s="15"/>
      <c r="P24" s="15" t="s">
        <v>39</v>
      </c>
      <c r="Q24" s="16"/>
      <c r="R24" s="16"/>
      <c r="S24" s="15"/>
      <c r="T24" s="15"/>
      <c r="U24" s="15"/>
      <c r="V24" s="15"/>
      <c r="W24" s="117"/>
      <c r="X24" s="125"/>
      <c r="Y24" s="120" t="s">
        <v>170</v>
      </c>
    </row>
    <row r="25" spans="2:25" ht="18" customHeight="1" thickBot="1">
      <c r="B25" s="34"/>
      <c r="C25" s="19"/>
      <c r="D25" s="20"/>
      <c r="E25" s="21"/>
      <c r="F25" s="22"/>
      <c r="G25" s="23"/>
      <c r="H25" s="23"/>
      <c r="I25" s="24"/>
      <c r="J25" s="24"/>
      <c r="K25" s="22"/>
      <c r="L25" s="23"/>
      <c r="M25" s="22"/>
      <c r="N25" s="22"/>
      <c r="O25" s="22"/>
      <c r="P25" s="22"/>
      <c r="Q25" s="23"/>
      <c r="R25" s="23"/>
      <c r="S25" s="22"/>
      <c r="T25" s="22"/>
      <c r="U25" s="22"/>
      <c r="V25" s="22"/>
      <c r="W25" s="118"/>
      <c r="X25" s="126"/>
      <c r="Y25" s="121"/>
    </row>
    <row r="26" spans="2:25" ht="18" customHeight="1" thickBot="1" thickTop="1">
      <c r="B26" s="226"/>
      <c r="C26" s="8">
        <f>COUNTA(C21:C25)</f>
        <v>3</v>
      </c>
      <c r="D26" s="6">
        <f>COUNTA(D21:D25)</f>
        <v>4</v>
      </c>
      <c r="E26" s="25"/>
      <c r="F26" s="6">
        <f>COUNTIF(F21:F25,"○")</f>
        <v>0</v>
      </c>
      <c r="G26" s="6">
        <f>COUNTIF(G21:G25,"○")</f>
        <v>4</v>
      </c>
      <c r="H26" s="6">
        <f>COUNTIF(H21:H25,"○")</f>
        <v>4</v>
      </c>
      <c r="I26" s="26"/>
      <c r="J26" s="26"/>
      <c r="K26" s="6">
        <f>COUNTIF(K21:K25,"○")</f>
        <v>1</v>
      </c>
      <c r="L26" s="6">
        <f aca="true" t="shared" si="2" ref="L26:W26">COUNTIF(L21:L25,"○")</f>
        <v>3</v>
      </c>
      <c r="M26" s="6">
        <f t="shared" si="2"/>
        <v>1</v>
      </c>
      <c r="N26" s="6">
        <f t="shared" si="2"/>
        <v>0</v>
      </c>
      <c r="O26" s="6">
        <f t="shared" si="2"/>
        <v>0</v>
      </c>
      <c r="P26" s="6">
        <f t="shared" si="2"/>
        <v>2</v>
      </c>
      <c r="Q26" s="6">
        <f t="shared" si="2"/>
        <v>0</v>
      </c>
      <c r="R26" s="6">
        <f>COUNTIF(R20:R25,"○")</f>
        <v>0</v>
      </c>
      <c r="S26" s="6">
        <f t="shared" si="2"/>
        <v>0</v>
      </c>
      <c r="T26" s="6">
        <f t="shared" si="2"/>
        <v>0</v>
      </c>
      <c r="U26" s="6">
        <f t="shared" si="2"/>
        <v>0</v>
      </c>
      <c r="V26" s="6">
        <f t="shared" si="2"/>
        <v>0</v>
      </c>
      <c r="W26" s="6">
        <f t="shared" si="2"/>
        <v>0</v>
      </c>
      <c r="X26" s="127">
        <f>COUNTIF(X21:X25,"○")</f>
        <v>0</v>
      </c>
      <c r="Y26" s="122"/>
    </row>
    <row r="27" spans="2:25" ht="18" customHeight="1" thickBot="1" thickTop="1">
      <c r="B27" s="217"/>
      <c r="C27" s="200" t="s">
        <v>136</v>
      </c>
      <c r="D27" s="201">
        <f>F27+G27</f>
        <v>4</v>
      </c>
      <c r="E27" s="202"/>
      <c r="F27" s="201">
        <f>F26</f>
        <v>0</v>
      </c>
      <c r="G27" s="203">
        <f>H27+Q27</f>
        <v>4</v>
      </c>
      <c r="H27" s="203">
        <f>K27+L27</f>
        <v>4</v>
      </c>
      <c r="I27" s="204"/>
      <c r="J27" s="204"/>
      <c r="K27" s="201">
        <f>K26</f>
        <v>1</v>
      </c>
      <c r="L27" s="203">
        <f>SUM(M27:P27)</f>
        <v>3</v>
      </c>
      <c r="M27" s="201">
        <f>M26</f>
        <v>1</v>
      </c>
      <c r="N27" s="201">
        <f>N26</f>
        <v>0</v>
      </c>
      <c r="O27" s="201">
        <f>O26</f>
        <v>0</v>
      </c>
      <c r="P27" s="201">
        <f>P26</f>
        <v>2</v>
      </c>
      <c r="Q27" s="203">
        <f>SUM(R27:W27)</f>
        <v>0</v>
      </c>
      <c r="R27" s="201">
        <f aca="true" t="shared" si="3" ref="R27:W27">R26</f>
        <v>0</v>
      </c>
      <c r="S27" s="201">
        <f t="shared" si="3"/>
        <v>0</v>
      </c>
      <c r="T27" s="201">
        <f t="shared" si="3"/>
        <v>0</v>
      </c>
      <c r="U27" s="201">
        <f t="shared" si="3"/>
        <v>0</v>
      </c>
      <c r="V27" s="201">
        <f t="shared" si="3"/>
        <v>0</v>
      </c>
      <c r="W27" s="205">
        <f t="shared" si="3"/>
        <v>0</v>
      </c>
      <c r="X27" s="218"/>
      <c r="Y27" s="207" t="str">
        <f>IF(D26=D27,"OK","要確認")</f>
        <v>OK</v>
      </c>
    </row>
    <row r="28" spans="1:25" ht="18" customHeight="1">
      <c r="A28">
        <v>3</v>
      </c>
      <c r="B28" s="29" t="s">
        <v>107</v>
      </c>
      <c r="C28" s="36"/>
      <c r="D28" s="37"/>
      <c r="E28" s="37"/>
      <c r="F28" s="38"/>
      <c r="G28" s="39"/>
      <c r="H28" s="39"/>
      <c r="I28" s="38"/>
      <c r="J28" s="38"/>
      <c r="K28" s="38"/>
      <c r="L28" s="39"/>
      <c r="M28" s="38"/>
      <c r="N28" s="38"/>
      <c r="O28" s="38"/>
      <c r="P28" s="38"/>
      <c r="Q28" s="39"/>
      <c r="R28" s="39"/>
      <c r="S28" s="38"/>
      <c r="T28" s="38"/>
      <c r="U28" s="38"/>
      <c r="V28" s="38"/>
      <c r="W28" s="38"/>
      <c r="X28" s="128"/>
      <c r="Y28" s="66"/>
    </row>
    <row r="29" spans="2:25" ht="18" customHeight="1">
      <c r="B29" s="34"/>
      <c r="C29" s="13" t="s">
        <v>0</v>
      </c>
      <c r="D29" s="18" t="s">
        <v>7</v>
      </c>
      <c r="E29" s="14" t="s">
        <v>38</v>
      </c>
      <c r="F29" s="15"/>
      <c r="G29" s="16" t="s">
        <v>39</v>
      </c>
      <c r="H29" s="16" t="s">
        <v>39</v>
      </c>
      <c r="I29" s="17">
        <v>0.2</v>
      </c>
      <c r="J29" s="17"/>
      <c r="K29" s="15"/>
      <c r="L29" s="16" t="s">
        <v>39</v>
      </c>
      <c r="M29" s="15" t="s">
        <v>39</v>
      </c>
      <c r="N29" s="15"/>
      <c r="O29" s="15"/>
      <c r="P29" s="15"/>
      <c r="Q29" s="16"/>
      <c r="R29" s="16"/>
      <c r="S29" s="15"/>
      <c r="T29" s="15"/>
      <c r="U29" s="15"/>
      <c r="V29" s="15"/>
      <c r="W29" s="117"/>
      <c r="X29" s="125"/>
      <c r="Y29" s="120"/>
    </row>
    <row r="30" spans="2:25" ht="18" customHeight="1">
      <c r="B30" s="34"/>
      <c r="C30" s="13"/>
      <c r="D30" s="18" t="s">
        <v>10</v>
      </c>
      <c r="E30" s="14" t="s">
        <v>40</v>
      </c>
      <c r="F30" s="15"/>
      <c r="G30" s="16" t="s">
        <v>39</v>
      </c>
      <c r="H30" s="16" t="s">
        <v>39</v>
      </c>
      <c r="I30" s="17">
        <v>0.8</v>
      </c>
      <c r="J30" s="17"/>
      <c r="K30" s="15" t="s">
        <v>39</v>
      </c>
      <c r="L30" s="16"/>
      <c r="M30" s="15"/>
      <c r="N30" s="15"/>
      <c r="O30" s="15"/>
      <c r="P30" s="15"/>
      <c r="Q30" s="16"/>
      <c r="R30" s="16"/>
      <c r="S30" s="15"/>
      <c r="T30" s="15"/>
      <c r="U30" s="15"/>
      <c r="V30" s="15"/>
      <c r="W30" s="117"/>
      <c r="X30" s="125"/>
      <c r="Y30" s="120"/>
    </row>
    <row r="31" spans="2:25" ht="18" customHeight="1">
      <c r="B31" s="34"/>
      <c r="C31" s="13" t="s">
        <v>8</v>
      </c>
      <c r="D31" s="18" t="s">
        <v>1</v>
      </c>
      <c r="E31" s="14" t="s">
        <v>41</v>
      </c>
      <c r="F31" s="15"/>
      <c r="G31" s="16" t="s">
        <v>39</v>
      </c>
      <c r="H31" s="16" t="s">
        <v>39</v>
      </c>
      <c r="I31" s="17">
        <v>0.4</v>
      </c>
      <c r="J31" s="17"/>
      <c r="K31" s="15"/>
      <c r="L31" s="16" t="s">
        <v>39</v>
      </c>
      <c r="M31" s="15"/>
      <c r="N31" s="15"/>
      <c r="O31" s="15"/>
      <c r="P31" s="15" t="s">
        <v>39</v>
      </c>
      <c r="Q31" s="16"/>
      <c r="R31" s="16"/>
      <c r="S31" s="15"/>
      <c r="T31" s="15"/>
      <c r="U31" s="15"/>
      <c r="V31" s="15"/>
      <c r="W31" s="117"/>
      <c r="X31" s="125"/>
      <c r="Y31" s="120" t="s">
        <v>17</v>
      </c>
    </row>
    <row r="32" spans="2:25" ht="18" customHeight="1">
      <c r="B32" s="34"/>
      <c r="C32" s="13"/>
      <c r="D32" s="18"/>
      <c r="E32" s="14"/>
      <c r="F32" s="15"/>
      <c r="G32" s="16"/>
      <c r="H32" s="16"/>
      <c r="I32" s="17"/>
      <c r="J32" s="17"/>
      <c r="K32" s="15"/>
      <c r="L32" s="16"/>
      <c r="M32" s="15"/>
      <c r="N32" s="15"/>
      <c r="O32" s="15"/>
      <c r="P32" s="15"/>
      <c r="Q32" s="16"/>
      <c r="R32" s="16"/>
      <c r="S32" s="15"/>
      <c r="T32" s="15"/>
      <c r="U32" s="15"/>
      <c r="V32" s="15"/>
      <c r="W32" s="117"/>
      <c r="X32" s="125"/>
      <c r="Y32" s="120"/>
    </row>
    <row r="33" spans="2:25" ht="18" customHeight="1" thickBot="1">
      <c r="B33" s="34"/>
      <c r="C33" s="19"/>
      <c r="D33" s="20"/>
      <c r="E33" s="21"/>
      <c r="F33" s="22"/>
      <c r="G33" s="23"/>
      <c r="H33" s="23"/>
      <c r="I33" s="24"/>
      <c r="J33" s="24"/>
      <c r="K33" s="22"/>
      <c r="L33" s="23"/>
      <c r="M33" s="22"/>
      <c r="N33" s="22"/>
      <c r="O33" s="22"/>
      <c r="P33" s="22"/>
      <c r="Q33" s="23"/>
      <c r="R33" s="23"/>
      <c r="S33" s="22"/>
      <c r="T33" s="22"/>
      <c r="U33" s="22"/>
      <c r="V33" s="22"/>
      <c r="W33" s="118"/>
      <c r="X33" s="126"/>
      <c r="Y33" s="121"/>
    </row>
    <row r="34" spans="2:25" ht="18" customHeight="1" thickBot="1" thickTop="1">
      <c r="B34" s="226"/>
      <c r="C34" s="8">
        <f>COUNTA(C29:C33)</f>
        <v>2</v>
      </c>
      <c r="D34" s="6">
        <f>COUNTA(D29:D33)</f>
        <v>3</v>
      </c>
      <c r="E34" s="25"/>
      <c r="F34" s="6">
        <f>COUNTIF(F29:F33,"○")</f>
        <v>0</v>
      </c>
      <c r="G34" s="6">
        <f>COUNTIF(G29:G33,"○")</f>
        <v>3</v>
      </c>
      <c r="H34" s="6">
        <f>COUNTIF(H29:H33,"○")</f>
        <v>3</v>
      </c>
      <c r="I34" s="26"/>
      <c r="J34" s="26"/>
      <c r="K34" s="6">
        <f>COUNTIF(K29:K33,"○")</f>
        <v>1</v>
      </c>
      <c r="L34" s="6">
        <f aca="true" t="shared" si="4" ref="L34:Q34">COUNTIF(L29:L33,"○")</f>
        <v>2</v>
      </c>
      <c r="M34" s="6">
        <f t="shared" si="4"/>
        <v>1</v>
      </c>
      <c r="N34" s="6">
        <f t="shared" si="4"/>
        <v>0</v>
      </c>
      <c r="O34" s="6">
        <f t="shared" si="4"/>
        <v>0</v>
      </c>
      <c r="P34" s="6">
        <f t="shared" si="4"/>
        <v>1</v>
      </c>
      <c r="Q34" s="6">
        <f t="shared" si="4"/>
        <v>0</v>
      </c>
      <c r="R34" s="6">
        <f>COUNTIF(R28:R33,"○")</f>
        <v>0</v>
      </c>
      <c r="S34" s="6">
        <f aca="true" t="shared" si="5" ref="S34:X34">COUNTIF(S29:S33,"○")</f>
        <v>0</v>
      </c>
      <c r="T34" s="6">
        <f t="shared" si="5"/>
        <v>0</v>
      </c>
      <c r="U34" s="6">
        <f t="shared" si="5"/>
        <v>0</v>
      </c>
      <c r="V34" s="6">
        <f t="shared" si="5"/>
        <v>0</v>
      </c>
      <c r="W34" s="6">
        <f t="shared" si="5"/>
        <v>0</v>
      </c>
      <c r="X34" s="127">
        <f t="shared" si="5"/>
        <v>0</v>
      </c>
      <c r="Y34" s="122"/>
    </row>
    <row r="35" spans="2:25" ht="18" customHeight="1" thickBot="1" thickTop="1">
      <c r="B35" s="217"/>
      <c r="C35" s="200" t="s">
        <v>136</v>
      </c>
      <c r="D35" s="201">
        <f>F35+G35</f>
        <v>3</v>
      </c>
      <c r="E35" s="202"/>
      <c r="F35" s="201">
        <f>F34</f>
        <v>0</v>
      </c>
      <c r="G35" s="203">
        <f>H35+Q35</f>
        <v>3</v>
      </c>
      <c r="H35" s="203">
        <f>K35+L35</f>
        <v>3</v>
      </c>
      <c r="I35" s="204"/>
      <c r="J35" s="204"/>
      <c r="K35" s="201">
        <f>K34</f>
        <v>1</v>
      </c>
      <c r="L35" s="203">
        <f>SUM(M35:P35)</f>
        <v>2</v>
      </c>
      <c r="M35" s="201">
        <f>M34</f>
        <v>1</v>
      </c>
      <c r="N35" s="201">
        <f>N34</f>
        <v>0</v>
      </c>
      <c r="O35" s="201">
        <f>O34</f>
        <v>0</v>
      </c>
      <c r="P35" s="201">
        <f>P34</f>
        <v>1</v>
      </c>
      <c r="Q35" s="203">
        <f>SUM(R35:W35)</f>
        <v>0</v>
      </c>
      <c r="R35" s="201">
        <f aca="true" t="shared" si="6" ref="R35:W35">R34</f>
        <v>0</v>
      </c>
      <c r="S35" s="201">
        <f t="shared" si="6"/>
        <v>0</v>
      </c>
      <c r="T35" s="201">
        <f t="shared" si="6"/>
        <v>0</v>
      </c>
      <c r="U35" s="201">
        <f t="shared" si="6"/>
        <v>0</v>
      </c>
      <c r="V35" s="201">
        <f t="shared" si="6"/>
        <v>0</v>
      </c>
      <c r="W35" s="205">
        <f t="shared" si="6"/>
        <v>0</v>
      </c>
      <c r="X35" s="218"/>
      <c r="Y35" s="207" t="str">
        <f>IF(D34=D35,"OK","要確認")</f>
        <v>OK</v>
      </c>
    </row>
    <row r="36" spans="1:25" ht="18" customHeight="1" thickTop="1">
      <c r="A36">
        <v>4</v>
      </c>
      <c r="B36" s="29" t="s">
        <v>108</v>
      </c>
      <c r="C36" s="40"/>
      <c r="D36" s="41"/>
      <c r="E36" s="41"/>
      <c r="F36" s="42"/>
      <c r="G36" s="43"/>
      <c r="H36" s="43"/>
      <c r="I36" s="42"/>
      <c r="J36" s="42"/>
      <c r="K36" s="42"/>
      <c r="L36" s="43"/>
      <c r="M36" s="42"/>
      <c r="N36" s="42"/>
      <c r="O36" s="42"/>
      <c r="P36" s="42"/>
      <c r="Q36" s="43"/>
      <c r="R36" s="43"/>
      <c r="S36" s="42"/>
      <c r="T36" s="42"/>
      <c r="U36" s="42"/>
      <c r="V36" s="42"/>
      <c r="W36" s="42"/>
      <c r="X36" s="129"/>
      <c r="Y36" s="67"/>
    </row>
    <row r="37" spans="2:25" ht="18" customHeight="1">
      <c r="B37" s="34"/>
      <c r="C37" s="13" t="s">
        <v>0</v>
      </c>
      <c r="D37" s="18" t="s">
        <v>7</v>
      </c>
      <c r="E37" s="14" t="s">
        <v>38</v>
      </c>
      <c r="F37" s="15"/>
      <c r="G37" s="16" t="s">
        <v>39</v>
      </c>
      <c r="H37" s="16" t="s">
        <v>39</v>
      </c>
      <c r="I37" s="17">
        <v>0.2</v>
      </c>
      <c r="J37" s="17"/>
      <c r="K37" s="15"/>
      <c r="L37" s="16" t="s">
        <v>39</v>
      </c>
      <c r="M37" s="15" t="s">
        <v>39</v>
      </c>
      <c r="N37" s="15"/>
      <c r="O37" s="15"/>
      <c r="P37" s="15"/>
      <c r="Q37" s="16"/>
      <c r="R37" s="16"/>
      <c r="S37" s="15"/>
      <c r="T37" s="15"/>
      <c r="U37" s="15"/>
      <c r="V37" s="15"/>
      <c r="W37" s="117"/>
      <c r="X37" s="125"/>
      <c r="Y37" s="120"/>
    </row>
    <row r="38" spans="2:25" ht="18" customHeight="1">
      <c r="B38" s="34"/>
      <c r="C38" s="13"/>
      <c r="D38" s="18" t="s">
        <v>10</v>
      </c>
      <c r="E38" s="14" t="s">
        <v>40</v>
      </c>
      <c r="F38" s="15"/>
      <c r="G38" s="16" t="s">
        <v>39</v>
      </c>
      <c r="H38" s="16" t="s">
        <v>39</v>
      </c>
      <c r="I38" s="17">
        <v>0.8</v>
      </c>
      <c r="J38" s="17"/>
      <c r="K38" s="15" t="s">
        <v>39</v>
      </c>
      <c r="L38" s="16"/>
      <c r="M38" s="15"/>
      <c r="N38" s="15"/>
      <c r="O38" s="15"/>
      <c r="P38" s="15"/>
      <c r="Q38" s="16"/>
      <c r="R38" s="16"/>
      <c r="S38" s="15"/>
      <c r="T38" s="15"/>
      <c r="U38" s="15"/>
      <c r="V38" s="15"/>
      <c r="W38" s="117"/>
      <c r="X38" s="125"/>
      <c r="Y38" s="120"/>
    </row>
    <row r="39" spans="2:25" ht="18" customHeight="1">
      <c r="B39" s="34"/>
      <c r="C39" s="13" t="s">
        <v>8</v>
      </c>
      <c r="D39" s="18" t="s">
        <v>1</v>
      </c>
      <c r="E39" s="14" t="s">
        <v>41</v>
      </c>
      <c r="F39" s="15"/>
      <c r="G39" s="16" t="s">
        <v>39</v>
      </c>
      <c r="H39" s="16" t="s">
        <v>39</v>
      </c>
      <c r="I39" s="17">
        <v>0.4</v>
      </c>
      <c r="J39" s="17"/>
      <c r="K39" s="15"/>
      <c r="L39" s="16" t="s">
        <v>39</v>
      </c>
      <c r="M39" s="15"/>
      <c r="N39" s="15"/>
      <c r="O39" s="15"/>
      <c r="P39" s="15" t="s">
        <v>39</v>
      </c>
      <c r="Q39" s="16"/>
      <c r="R39" s="16"/>
      <c r="S39" s="15"/>
      <c r="T39" s="15"/>
      <c r="U39" s="15"/>
      <c r="V39" s="15"/>
      <c r="W39" s="117"/>
      <c r="X39" s="125"/>
      <c r="Y39" s="120" t="s">
        <v>171</v>
      </c>
    </row>
    <row r="40" spans="2:25" ht="18" customHeight="1">
      <c r="B40" s="34"/>
      <c r="C40" s="13"/>
      <c r="D40" s="18"/>
      <c r="E40" s="14"/>
      <c r="F40" s="15"/>
      <c r="G40" s="16"/>
      <c r="H40" s="16"/>
      <c r="I40" s="17"/>
      <c r="J40" s="17"/>
      <c r="K40" s="15"/>
      <c r="L40" s="16"/>
      <c r="M40" s="15"/>
      <c r="N40" s="15"/>
      <c r="O40" s="15"/>
      <c r="P40" s="15"/>
      <c r="Q40" s="16"/>
      <c r="R40" s="16"/>
      <c r="S40" s="15"/>
      <c r="T40" s="15"/>
      <c r="U40" s="15"/>
      <c r="V40" s="15"/>
      <c r="W40" s="117"/>
      <c r="X40" s="125"/>
      <c r="Y40" s="120"/>
    </row>
    <row r="41" spans="2:25" ht="18" customHeight="1" thickBot="1">
      <c r="B41" s="34"/>
      <c r="C41" s="19"/>
      <c r="D41" s="20"/>
      <c r="E41" s="21"/>
      <c r="F41" s="22"/>
      <c r="G41" s="23"/>
      <c r="H41" s="23"/>
      <c r="I41" s="24"/>
      <c r="J41" s="24"/>
      <c r="K41" s="22"/>
      <c r="L41" s="23"/>
      <c r="M41" s="22"/>
      <c r="N41" s="22"/>
      <c r="O41" s="22"/>
      <c r="P41" s="22"/>
      <c r="Q41" s="23"/>
      <c r="R41" s="23"/>
      <c r="S41" s="22"/>
      <c r="T41" s="22"/>
      <c r="U41" s="22"/>
      <c r="V41" s="22"/>
      <c r="W41" s="118"/>
      <c r="X41" s="126"/>
      <c r="Y41" s="121"/>
    </row>
    <row r="42" spans="2:25" ht="18" customHeight="1" thickBot="1" thickTop="1">
      <c r="B42" s="226"/>
      <c r="C42" s="8">
        <f>COUNTA(C37:C41)</f>
        <v>2</v>
      </c>
      <c r="D42" s="6">
        <f>COUNTA(D37:D41)</f>
        <v>3</v>
      </c>
      <c r="E42" s="25"/>
      <c r="F42" s="6">
        <f>COUNTIF(F37:F41,"○")</f>
        <v>0</v>
      </c>
      <c r="G42" s="6">
        <f>COUNTIF(G37:G41,"○")</f>
        <v>3</v>
      </c>
      <c r="H42" s="6">
        <f>COUNTIF(H37:H41,"○")</f>
        <v>3</v>
      </c>
      <c r="I42" s="26"/>
      <c r="J42" s="26"/>
      <c r="K42" s="6">
        <f>COUNTIF(K37:K41,"○")</f>
        <v>1</v>
      </c>
      <c r="L42" s="6">
        <f aca="true" t="shared" si="7" ref="L42:Q42">COUNTIF(L37:L41,"○")</f>
        <v>2</v>
      </c>
      <c r="M42" s="6">
        <f t="shared" si="7"/>
        <v>1</v>
      </c>
      <c r="N42" s="6">
        <f t="shared" si="7"/>
        <v>0</v>
      </c>
      <c r="O42" s="6">
        <f t="shared" si="7"/>
        <v>0</v>
      </c>
      <c r="P42" s="6">
        <f t="shared" si="7"/>
        <v>1</v>
      </c>
      <c r="Q42" s="6">
        <f t="shared" si="7"/>
        <v>0</v>
      </c>
      <c r="R42" s="6">
        <f>COUNTIF(R36:R41,"○")</f>
        <v>0</v>
      </c>
      <c r="S42" s="6">
        <f aca="true" t="shared" si="8" ref="S42:X42">COUNTIF(S37:S41,"○")</f>
        <v>0</v>
      </c>
      <c r="T42" s="6">
        <f t="shared" si="8"/>
        <v>0</v>
      </c>
      <c r="U42" s="6">
        <f t="shared" si="8"/>
        <v>0</v>
      </c>
      <c r="V42" s="6">
        <f t="shared" si="8"/>
        <v>0</v>
      </c>
      <c r="W42" s="6">
        <f t="shared" si="8"/>
        <v>0</v>
      </c>
      <c r="X42" s="127">
        <f t="shared" si="8"/>
        <v>0</v>
      </c>
      <c r="Y42" s="122"/>
    </row>
    <row r="43" spans="2:25" ht="18" customHeight="1" thickBot="1" thickTop="1">
      <c r="B43" s="217"/>
      <c r="C43" s="200" t="s">
        <v>136</v>
      </c>
      <c r="D43" s="201">
        <f>F43+G43</f>
        <v>3</v>
      </c>
      <c r="E43" s="202"/>
      <c r="F43" s="201">
        <f>F42</f>
        <v>0</v>
      </c>
      <c r="G43" s="203">
        <f>H43+Q43</f>
        <v>3</v>
      </c>
      <c r="H43" s="203">
        <f>K43+L43</f>
        <v>3</v>
      </c>
      <c r="I43" s="204"/>
      <c r="J43" s="204"/>
      <c r="K43" s="201">
        <f>K42</f>
        <v>1</v>
      </c>
      <c r="L43" s="203">
        <f>SUM(M43:P43)</f>
        <v>2</v>
      </c>
      <c r="M43" s="201">
        <f>M42</f>
        <v>1</v>
      </c>
      <c r="N43" s="201">
        <f>N42</f>
        <v>0</v>
      </c>
      <c r="O43" s="201">
        <f>O42</f>
        <v>0</v>
      </c>
      <c r="P43" s="201">
        <f>P42</f>
        <v>1</v>
      </c>
      <c r="Q43" s="203">
        <f>SUM(R43:W43)</f>
        <v>0</v>
      </c>
      <c r="R43" s="201">
        <f aca="true" t="shared" si="9" ref="R43:W43">R42</f>
        <v>0</v>
      </c>
      <c r="S43" s="201">
        <f t="shared" si="9"/>
        <v>0</v>
      </c>
      <c r="T43" s="201">
        <f t="shared" si="9"/>
        <v>0</v>
      </c>
      <c r="U43" s="201">
        <f t="shared" si="9"/>
        <v>0</v>
      </c>
      <c r="V43" s="201">
        <f t="shared" si="9"/>
        <v>0</v>
      </c>
      <c r="W43" s="205">
        <f t="shared" si="9"/>
        <v>0</v>
      </c>
      <c r="X43" s="218"/>
      <c r="Y43" s="207" t="str">
        <f>IF(D42=D43,"OK","要確認")</f>
        <v>OK</v>
      </c>
    </row>
    <row r="44" spans="1:25" ht="18" customHeight="1" thickTop="1">
      <c r="A44">
        <v>5</v>
      </c>
      <c r="B44" s="29" t="s">
        <v>109</v>
      </c>
      <c r="C44" s="40"/>
      <c r="D44" s="41"/>
      <c r="E44" s="41"/>
      <c r="F44" s="42"/>
      <c r="G44" s="43"/>
      <c r="H44" s="43"/>
      <c r="I44" s="42"/>
      <c r="J44" s="42"/>
      <c r="K44" s="42"/>
      <c r="L44" s="43"/>
      <c r="M44" s="42"/>
      <c r="N44" s="42"/>
      <c r="O44" s="42"/>
      <c r="P44" s="42"/>
      <c r="Q44" s="43"/>
      <c r="R44" s="43"/>
      <c r="S44" s="42"/>
      <c r="T44" s="42"/>
      <c r="U44" s="42"/>
      <c r="V44" s="42"/>
      <c r="W44" s="42"/>
      <c r="X44" s="129"/>
      <c r="Y44" s="67"/>
    </row>
    <row r="45" spans="2:25" ht="18" customHeight="1">
      <c r="B45" s="34"/>
      <c r="C45" s="13" t="s">
        <v>0</v>
      </c>
      <c r="D45" s="18" t="s">
        <v>7</v>
      </c>
      <c r="E45" s="14" t="s">
        <v>38</v>
      </c>
      <c r="F45" s="15"/>
      <c r="G45" s="16" t="s">
        <v>39</v>
      </c>
      <c r="H45" s="16" t="s">
        <v>39</v>
      </c>
      <c r="I45" s="17">
        <v>0.2</v>
      </c>
      <c r="J45" s="17"/>
      <c r="K45" s="15"/>
      <c r="L45" s="16" t="s">
        <v>39</v>
      </c>
      <c r="M45" s="15" t="s">
        <v>39</v>
      </c>
      <c r="N45" s="15"/>
      <c r="O45" s="15"/>
      <c r="P45" s="15"/>
      <c r="Q45" s="16"/>
      <c r="R45" s="16"/>
      <c r="S45" s="15"/>
      <c r="T45" s="15"/>
      <c r="U45" s="15"/>
      <c r="V45" s="15"/>
      <c r="W45" s="117"/>
      <c r="X45" s="125"/>
      <c r="Y45" s="120"/>
    </row>
    <row r="46" spans="2:25" ht="18" customHeight="1">
      <c r="B46" s="34"/>
      <c r="C46" s="13"/>
      <c r="D46" s="18" t="s">
        <v>10</v>
      </c>
      <c r="E46" s="14" t="s">
        <v>40</v>
      </c>
      <c r="F46" s="15"/>
      <c r="G46" s="16" t="s">
        <v>39</v>
      </c>
      <c r="H46" s="16" t="s">
        <v>39</v>
      </c>
      <c r="I46" s="17">
        <v>0.8</v>
      </c>
      <c r="J46" s="17"/>
      <c r="K46" s="15" t="s">
        <v>39</v>
      </c>
      <c r="L46" s="16"/>
      <c r="M46" s="15"/>
      <c r="N46" s="15"/>
      <c r="O46" s="15"/>
      <c r="P46" s="15"/>
      <c r="Q46" s="16"/>
      <c r="R46" s="16"/>
      <c r="S46" s="15"/>
      <c r="T46" s="15"/>
      <c r="U46" s="15"/>
      <c r="V46" s="15"/>
      <c r="W46" s="117"/>
      <c r="X46" s="125"/>
      <c r="Y46" s="120"/>
    </row>
    <row r="47" spans="2:25" ht="18" customHeight="1">
      <c r="B47" s="34"/>
      <c r="C47" s="13" t="s">
        <v>8</v>
      </c>
      <c r="D47" s="18" t="s">
        <v>1</v>
      </c>
      <c r="E47" s="14" t="s">
        <v>41</v>
      </c>
      <c r="F47" s="15"/>
      <c r="G47" s="16" t="s">
        <v>39</v>
      </c>
      <c r="H47" s="16" t="s">
        <v>39</v>
      </c>
      <c r="I47" s="17">
        <v>0.4</v>
      </c>
      <c r="J47" s="17"/>
      <c r="K47" s="15"/>
      <c r="L47" s="16" t="s">
        <v>39</v>
      </c>
      <c r="M47" s="15"/>
      <c r="N47" s="15"/>
      <c r="O47" s="15"/>
      <c r="P47" s="15" t="s">
        <v>39</v>
      </c>
      <c r="Q47" s="16"/>
      <c r="R47" s="16"/>
      <c r="S47" s="15"/>
      <c r="T47" s="15"/>
      <c r="U47" s="15"/>
      <c r="V47" s="15"/>
      <c r="W47" s="117"/>
      <c r="X47" s="125"/>
      <c r="Y47" s="120" t="s">
        <v>172</v>
      </c>
    </row>
    <row r="48" spans="2:25" ht="18" customHeight="1">
      <c r="B48" s="34"/>
      <c r="C48" s="13"/>
      <c r="D48" s="18"/>
      <c r="E48" s="14"/>
      <c r="F48" s="15"/>
      <c r="G48" s="16"/>
      <c r="H48" s="16"/>
      <c r="I48" s="17"/>
      <c r="J48" s="17"/>
      <c r="K48" s="15"/>
      <c r="L48" s="16"/>
      <c r="M48" s="15"/>
      <c r="N48" s="15"/>
      <c r="O48" s="15"/>
      <c r="P48" s="15"/>
      <c r="Q48" s="16"/>
      <c r="R48" s="16"/>
      <c r="S48" s="15"/>
      <c r="T48" s="15"/>
      <c r="U48" s="15"/>
      <c r="V48" s="15"/>
      <c r="W48" s="117"/>
      <c r="X48" s="125"/>
      <c r="Y48" s="120"/>
    </row>
    <row r="49" spans="2:25" ht="18" customHeight="1" thickBot="1">
      <c r="B49" s="34"/>
      <c r="C49" s="19"/>
      <c r="D49" s="20"/>
      <c r="E49" s="21"/>
      <c r="F49" s="22"/>
      <c r="G49" s="23"/>
      <c r="H49" s="23"/>
      <c r="I49" s="24"/>
      <c r="J49" s="24"/>
      <c r="K49" s="22"/>
      <c r="L49" s="23"/>
      <c r="M49" s="22"/>
      <c r="N49" s="22"/>
      <c r="O49" s="22"/>
      <c r="P49" s="22"/>
      <c r="Q49" s="23"/>
      <c r="R49" s="23"/>
      <c r="S49" s="22"/>
      <c r="T49" s="22"/>
      <c r="U49" s="22"/>
      <c r="V49" s="22"/>
      <c r="W49" s="118"/>
      <c r="X49" s="126"/>
      <c r="Y49" s="121"/>
    </row>
    <row r="50" spans="2:25" ht="18" customHeight="1" thickBot="1" thickTop="1">
      <c r="B50" s="226"/>
      <c r="C50" s="8">
        <f>COUNTA(C45:C49)</f>
        <v>2</v>
      </c>
      <c r="D50" s="6">
        <f>COUNTA(D45:D49)</f>
        <v>3</v>
      </c>
      <c r="E50" s="25"/>
      <c r="F50" s="6">
        <f>COUNTIF(F45:F49,"○")</f>
        <v>0</v>
      </c>
      <c r="G50" s="6">
        <f>COUNTIF(G45:G49,"○")</f>
        <v>3</v>
      </c>
      <c r="H50" s="6">
        <f>COUNTIF(H45:H49,"○")</f>
        <v>3</v>
      </c>
      <c r="I50" s="26"/>
      <c r="J50" s="26"/>
      <c r="K50" s="6">
        <f>COUNTIF(K45:K49,"○")</f>
        <v>1</v>
      </c>
      <c r="L50" s="6">
        <f aca="true" t="shared" si="10" ref="L50:Q50">COUNTIF(L45:L49,"○")</f>
        <v>2</v>
      </c>
      <c r="M50" s="6">
        <f t="shared" si="10"/>
        <v>1</v>
      </c>
      <c r="N50" s="6">
        <f t="shared" si="10"/>
        <v>0</v>
      </c>
      <c r="O50" s="6">
        <f t="shared" si="10"/>
        <v>0</v>
      </c>
      <c r="P50" s="6">
        <f t="shared" si="10"/>
        <v>1</v>
      </c>
      <c r="Q50" s="6">
        <f t="shared" si="10"/>
        <v>0</v>
      </c>
      <c r="R50" s="6">
        <f>COUNTIF(R44:R49,"○")</f>
        <v>0</v>
      </c>
      <c r="S50" s="6">
        <f aca="true" t="shared" si="11" ref="S50:X50">COUNTIF(S45:S49,"○")</f>
        <v>0</v>
      </c>
      <c r="T50" s="6">
        <f t="shared" si="11"/>
        <v>0</v>
      </c>
      <c r="U50" s="6">
        <f t="shared" si="11"/>
        <v>0</v>
      </c>
      <c r="V50" s="6">
        <f t="shared" si="11"/>
        <v>0</v>
      </c>
      <c r="W50" s="6">
        <f t="shared" si="11"/>
        <v>0</v>
      </c>
      <c r="X50" s="127">
        <f t="shared" si="11"/>
        <v>0</v>
      </c>
      <c r="Y50" s="122"/>
    </row>
    <row r="51" spans="2:25" ht="18" customHeight="1" thickBot="1" thickTop="1">
      <c r="B51" s="217"/>
      <c r="C51" s="200" t="s">
        <v>136</v>
      </c>
      <c r="D51" s="201">
        <f>F51+G51</f>
        <v>3</v>
      </c>
      <c r="E51" s="202"/>
      <c r="F51" s="201">
        <f>F50</f>
        <v>0</v>
      </c>
      <c r="G51" s="203">
        <f>H51+Q51</f>
        <v>3</v>
      </c>
      <c r="H51" s="203">
        <f>K51+L51</f>
        <v>3</v>
      </c>
      <c r="I51" s="204"/>
      <c r="J51" s="204"/>
      <c r="K51" s="201">
        <f>K50</f>
        <v>1</v>
      </c>
      <c r="L51" s="203">
        <f>SUM(M51:P51)</f>
        <v>2</v>
      </c>
      <c r="M51" s="201">
        <f>M50</f>
        <v>1</v>
      </c>
      <c r="N51" s="201">
        <f>N50</f>
        <v>0</v>
      </c>
      <c r="O51" s="201">
        <f>O50</f>
        <v>0</v>
      </c>
      <c r="P51" s="201">
        <f>P50</f>
        <v>1</v>
      </c>
      <c r="Q51" s="203">
        <f>SUM(R51:W51)</f>
        <v>0</v>
      </c>
      <c r="R51" s="201">
        <f aca="true" t="shared" si="12" ref="R51:W51">R50</f>
        <v>0</v>
      </c>
      <c r="S51" s="201">
        <f t="shared" si="12"/>
        <v>0</v>
      </c>
      <c r="T51" s="201">
        <f t="shared" si="12"/>
        <v>0</v>
      </c>
      <c r="U51" s="201">
        <f t="shared" si="12"/>
        <v>0</v>
      </c>
      <c r="V51" s="201">
        <f t="shared" si="12"/>
        <v>0</v>
      </c>
      <c r="W51" s="205">
        <f t="shared" si="12"/>
        <v>0</v>
      </c>
      <c r="X51" s="218"/>
      <c r="Y51" s="207" t="str">
        <f>IF(D50=D51,"OK","要確認")</f>
        <v>OK</v>
      </c>
    </row>
    <row r="52" spans="1:25" ht="18" customHeight="1">
      <c r="A52">
        <v>6</v>
      </c>
      <c r="B52" s="29" t="s">
        <v>110</v>
      </c>
      <c r="C52" s="30"/>
      <c r="D52" s="31"/>
      <c r="E52" s="31"/>
      <c r="F52" s="32"/>
      <c r="G52" s="33"/>
      <c r="H52" s="33"/>
      <c r="I52" s="32"/>
      <c r="J52" s="32"/>
      <c r="K52" s="32"/>
      <c r="L52" s="33"/>
      <c r="M52" s="32"/>
      <c r="N52" s="32"/>
      <c r="O52" s="32"/>
      <c r="P52" s="32"/>
      <c r="Q52" s="33"/>
      <c r="R52" s="33"/>
      <c r="S52" s="32"/>
      <c r="T52" s="32"/>
      <c r="U52" s="32"/>
      <c r="V52" s="32"/>
      <c r="W52" s="32"/>
      <c r="X52" s="124"/>
      <c r="Y52" s="65"/>
    </row>
    <row r="53" spans="2:25" ht="18" customHeight="1">
      <c r="B53" s="34"/>
      <c r="C53" s="13" t="s">
        <v>0</v>
      </c>
      <c r="D53" s="18" t="s">
        <v>7</v>
      </c>
      <c r="E53" s="14" t="s">
        <v>173</v>
      </c>
      <c r="F53" s="15"/>
      <c r="G53" s="16" t="s">
        <v>174</v>
      </c>
      <c r="H53" s="16" t="s">
        <v>174</v>
      </c>
      <c r="I53" s="17">
        <v>0.2</v>
      </c>
      <c r="J53" s="17"/>
      <c r="K53" s="15"/>
      <c r="L53" s="16" t="s">
        <v>174</v>
      </c>
      <c r="M53" s="15" t="s">
        <v>174</v>
      </c>
      <c r="N53" s="15"/>
      <c r="O53" s="15"/>
      <c r="P53" s="15"/>
      <c r="Q53" s="16"/>
      <c r="R53" s="16"/>
      <c r="S53" s="15"/>
      <c r="T53" s="15"/>
      <c r="U53" s="15"/>
      <c r="V53" s="15"/>
      <c r="W53" s="117"/>
      <c r="X53" s="125"/>
      <c r="Y53" s="120"/>
    </row>
    <row r="54" spans="2:25" ht="18" customHeight="1">
      <c r="B54" s="34"/>
      <c r="C54" s="13"/>
      <c r="D54" s="18" t="s">
        <v>10</v>
      </c>
      <c r="E54" s="14" t="s">
        <v>175</v>
      </c>
      <c r="F54" s="15"/>
      <c r="G54" s="16" t="s">
        <v>174</v>
      </c>
      <c r="H54" s="16" t="s">
        <v>174</v>
      </c>
      <c r="I54" s="17">
        <v>0.8</v>
      </c>
      <c r="J54" s="17"/>
      <c r="K54" s="15" t="s">
        <v>174</v>
      </c>
      <c r="L54" s="16"/>
      <c r="M54" s="15"/>
      <c r="N54" s="15"/>
      <c r="O54" s="15"/>
      <c r="P54" s="15"/>
      <c r="Q54" s="16"/>
      <c r="R54" s="16"/>
      <c r="S54" s="15"/>
      <c r="T54" s="15"/>
      <c r="U54" s="15"/>
      <c r="V54" s="15"/>
      <c r="W54" s="117"/>
      <c r="X54" s="125"/>
      <c r="Y54" s="120"/>
    </row>
    <row r="55" spans="2:25" ht="18" customHeight="1">
      <c r="B55" s="34"/>
      <c r="C55" s="13" t="s">
        <v>8</v>
      </c>
      <c r="D55" s="18" t="s">
        <v>1</v>
      </c>
      <c r="E55" s="14" t="s">
        <v>176</v>
      </c>
      <c r="F55" s="15"/>
      <c r="G55" s="16" t="s">
        <v>174</v>
      </c>
      <c r="H55" s="16" t="s">
        <v>174</v>
      </c>
      <c r="I55" s="17">
        <v>0.4</v>
      </c>
      <c r="J55" s="17"/>
      <c r="K55" s="15"/>
      <c r="L55" s="16" t="s">
        <v>174</v>
      </c>
      <c r="M55" s="15"/>
      <c r="N55" s="15"/>
      <c r="O55" s="15"/>
      <c r="P55" s="15" t="s">
        <v>174</v>
      </c>
      <c r="Q55" s="16"/>
      <c r="R55" s="16"/>
      <c r="S55" s="15"/>
      <c r="T55" s="15"/>
      <c r="U55" s="15"/>
      <c r="V55" s="15"/>
      <c r="W55" s="117"/>
      <c r="X55" s="125"/>
      <c r="Y55" s="120" t="s">
        <v>177</v>
      </c>
    </row>
    <row r="56" spans="2:25" ht="18" customHeight="1">
      <c r="B56" s="34"/>
      <c r="C56" s="13"/>
      <c r="D56" s="18" t="s">
        <v>2</v>
      </c>
      <c r="E56" s="14" t="s">
        <v>178</v>
      </c>
      <c r="F56" s="15"/>
      <c r="G56" s="16" t="s">
        <v>174</v>
      </c>
      <c r="H56" s="16"/>
      <c r="I56" s="17"/>
      <c r="J56" s="17"/>
      <c r="K56" s="15"/>
      <c r="L56" s="16"/>
      <c r="M56" s="15"/>
      <c r="N56" s="15"/>
      <c r="O56" s="15"/>
      <c r="P56" s="15"/>
      <c r="Q56" s="16" t="s">
        <v>174</v>
      </c>
      <c r="R56" s="16"/>
      <c r="S56" s="15"/>
      <c r="T56" s="15" t="s">
        <v>174</v>
      </c>
      <c r="U56" s="15"/>
      <c r="V56" s="15"/>
      <c r="W56" s="117"/>
      <c r="X56" s="125"/>
      <c r="Y56" s="120"/>
    </row>
    <row r="57" spans="2:25" ht="18" customHeight="1">
      <c r="B57" s="34"/>
      <c r="C57" s="19"/>
      <c r="D57" s="18" t="s">
        <v>3</v>
      </c>
      <c r="E57" s="21" t="s">
        <v>178</v>
      </c>
      <c r="F57" s="22"/>
      <c r="G57" s="23" t="s">
        <v>174</v>
      </c>
      <c r="H57" s="23"/>
      <c r="I57" s="24"/>
      <c r="J57" s="24"/>
      <c r="K57" s="22"/>
      <c r="L57" s="23"/>
      <c r="M57" s="22"/>
      <c r="N57" s="22"/>
      <c r="O57" s="22"/>
      <c r="P57" s="22"/>
      <c r="Q57" s="23" t="s">
        <v>174</v>
      </c>
      <c r="R57" s="23"/>
      <c r="S57" s="22"/>
      <c r="T57" s="22"/>
      <c r="U57" s="22"/>
      <c r="V57" s="22"/>
      <c r="W57" s="118" t="s">
        <v>174</v>
      </c>
      <c r="X57" s="126"/>
      <c r="Y57" s="121" t="s">
        <v>179</v>
      </c>
    </row>
    <row r="58" spans="2:25" ht="18" customHeight="1" thickBot="1">
      <c r="B58" s="34"/>
      <c r="C58" s="19"/>
      <c r="D58" s="20" t="s">
        <v>13</v>
      </c>
      <c r="E58" s="21" t="s">
        <v>180</v>
      </c>
      <c r="F58" s="22" t="s">
        <v>174</v>
      </c>
      <c r="G58" s="23"/>
      <c r="H58" s="23"/>
      <c r="I58" s="24"/>
      <c r="J58" s="24"/>
      <c r="K58" s="22"/>
      <c r="L58" s="23"/>
      <c r="M58" s="22"/>
      <c r="N58" s="22"/>
      <c r="O58" s="22"/>
      <c r="P58" s="22"/>
      <c r="Q58" s="23"/>
      <c r="R58" s="23"/>
      <c r="S58" s="22"/>
      <c r="T58" s="22"/>
      <c r="U58" s="22"/>
      <c r="V58" s="22"/>
      <c r="W58" s="118"/>
      <c r="X58" s="126" t="s">
        <v>174</v>
      </c>
      <c r="Y58" s="121"/>
    </row>
    <row r="59" spans="2:25" ht="18" customHeight="1" thickBot="1" thickTop="1">
      <c r="B59" s="226"/>
      <c r="C59" s="8">
        <f>COUNTA(C54:C58)</f>
        <v>1</v>
      </c>
      <c r="D59" s="6">
        <f>COUNTA(D54:D58)</f>
        <v>5</v>
      </c>
      <c r="E59" s="25"/>
      <c r="F59" s="6">
        <f>COUNTIF(F54:F58,"○")</f>
        <v>1</v>
      </c>
      <c r="G59" s="6">
        <f>COUNTIF(G54:G58,"○")</f>
        <v>4</v>
      </c>
      <c r="H59" s="6">
        <f>COUNTIF(H54:H58,"○")</f>
        <v>2</v>
      </c>
      <c r="I59" s="26"/>
      <c r="J59" s="26"/>
      <c r="K59" s="6">
        <f>COUNTIF(K54:K58,"○")</f>
        <v>1</v>
      </c>
      <c r="L59" s="6">
        <f aca="true" t="shared" si="13" ref="L59:Q59">COUNTIF(L54:L58,"○")</f>
        <v>1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si="13"/>
        <v>1</v>
      </c>
      <c r="Q59" s="6">
        <f t="shared" si="13"/>
        <v>2</v>
      </c>
      <c r="R59" s="6">
        <f>COUNTIF(R53:R58,"○")</f>
        <v>0</v>
      </c>
      <c r="S59" s="6">
        <f aca="true" t="shared" si="14" ref="S59:X59">COUNTIF(S54:S58,"○")</f>
        <v>0</v>
      </c>
      <c r="T59" s="6">
        <f t="shared" si="14"/>
        <v>1</v>
      </c>
      <c r="U59" s="6">
        <f t="shared" si="14"/>
        <v>0</v>
      </c>
      <c r="V59" s="6">
        <f t="shared" si="14"/>
        <v>0</v>
      </c>
      <c r="W59" s="6">
        <f t="shared" si="14"/>
        <v>1</v>
      </c>
      <c r="X59" s="127">
        <f t="shared" si="14"/>
        <v>1</v>
      </c>
      <c r="Y59" s="122"/>
    </row>
    <row r="60" spans="2:25" ht="18" customHeight="1" thickBot="1" thickTop="1">
      <c r="B60" s="217"/>
      <c r="C60" s="200" t="s">
        <v>136</v>
      </c>
      <c r="D60" s="201">
        <f>F60+G60</f>
        <v>5</v>
      </c>
      <c r="E60" s="202"/>
      <c r="F60" s="201">
        <f>F59</f>
        <v>1</v>
      </c>
      <c r="G60" s="203">
        <f>H60+Q60</f>
        <v>4</v>
      </c>
      <c r="H60" s="203">
        <f>K60+L60</f>
        <v>2</v>
      </c>
      <c r="I60" s="204"/>
      <c r="J60" s="204"/>
      <c r="K60" s="201">
        <f>K59</f>
        <v>1</v>
      </c>
      <c r="L60" s="203">
        <f>SUM(M60:P60)</f>
        <v>1</v>
      </c>
      <c r="M60" s="201">
        <f>M59</f>
        <v>0</v>
      </c>
      <c r="N60" s="201">
        <f>N59</f>
        <v>0</v>
      </c>
      <c r="O60" s="201">
        <f>O59</f>
        <v>0</v>
      </c>
      <c r="P60" s="201">
        <f>P59</f>
        <v>1</v>
      </c>
      <c r="Q60" s="203">
        <f>SUM(R60:W60)</f>
        <v>2</v>
      </c>
      <c r="R60" s="201">
        <f aca="true" t="shared" si="15" ref="R60:W60">R59</f>
        <v>0</v>
      </c>
      <c r="S60" s="201">
        <f t="shared" si="15"/>
        <v>0</v>
      </c>
      <c r="T60" s="201">
        <f t="shared" si="15"/>
        <v>1</v>
      </c>
      <c r="U60" s="201">
        <f t="shared" si="15"/>
        <v>0</v>
      </c>
      <c r="V60" s="201">
        <f t="shared" si="15"/>
        <v>0</v>
      </c>
      <c r="W60" s="205">
        <f t="shared" si="15"/>
        <v>1</v>
      </c>
      <c r="X60" s="218"/>
      <c r="Y60" s="207" t="str">
        <f>IF(D59=D60,"OK","要確認")</f>
        <v>OK</v>
      </c>
    </row>
    <row r="61" spans="1:25" ht="18" customHeight="1">
      <c r="A61">
        <v>7</v>
      </c>
      <c r="B61" s="29" t="s">
        <v>111</v>
      </c>
      <c r="C61" s="36"/>
      <c r="D61" s="37"/>
      <c r="E61" s="37"/>
      <c r="F61" s="38"/>
      <c r="G61" s="39"/>
      <c r="H61" s="39"/>
      <c r="I61" s="38"/>
      <c r="J61" s="38"/>
      <c r="K61" s="38"/>
      <c r="L61" s="39"/>
      <c r="M61" s="38"/>
      <c r="N61" s="38"/>
      <c r="O61" s="38"/>
      <c r="P61" s="38"/>
      <c r="Q61" s="39"/>
      <c r="R61" s="39"/>
      <c r="S61" s="38"/>
      <c r="T61" s="38"/>
      <c r="U61" s="38"/>
      <c r="V61" s="38"/>
      <c r="W61" s="38"/>
      <c r="X61" s="128"/>
      <c r="Y61" s="66"/>
    </row>
    <row r="62" spans="2:25" ht="18" customHeight="1">
      <c r="B62" s="34"/>
      <c r="C62" s="13" t="s">
        <v>0</v>
      </c>
      <c r="D62" s="18" t="s">
        <v>7</v>
      </c>
      <c r="E62" s="14" t="s">
        <v>38</v>
      </c>
      <c r="F62" s="15"/>
      <c r="G62" s="16" t="s">
        <v>39</v>
      </c>
      <c r="H62" s="16" t="s">
        <v>39</v>
      </c>
      <c r="I62" s="17">
        <v>0.2</v>
      </c>
      <c r="J62" s="17"/>
      <c r="K62" s="15"/>
      <c r="L62" s="16" t="s">
        <v>39</v>
      </c>
      <c r="M62" s="15" t="s">
        <v>39</v>
      </c>
      <c r="N62" s="15"/>
      <c r="O62" s="15"/>
      <c r="P62" s="15"/>
      <c r="Q62" s="16"/>
      <c r="R62" s="16"/>
      <c r="S62" s="15"/>
      <c r="T62" s="15"/>
      <c r="U62" s="15"/>
      <c r="V62" s="15"/>
      <c r="W62" s="117"/>
      <c r="X62" s="125"/>
      <c r="Y62" s="120"/>
    </row>
    <row r="63" spans="2:25" ht="18" customHeight="1">
      <c r="B63" s="34"/>
      <c r="C63" s="13"/>
      <c r="D63" s="18" t="s">
        <v>10</v>
      </c>
      <c r="E63" s="14" t="s">
        <v>40</v>
      </c>
      <c r="F63" s="15"/>
      <c r="G63" s="16" t="s">
        <v>39</v>
      </c>
      <c r="H63" s="16" t="s">
        <v>39</v>
      </c>
      <c r="I63" s="17">
        <v>0.8</v>
      </c>
      <c r="J63" s="17"/>
      <c r="K63" s="15" t="s">
        <v>39</v>
      </c>
      <c r="L63" s="16"/>
      <c r="M63" s="15"/>
      <c r="N63" s="15"/>
      <c r="O63" s="15"/>
      <c r="P63" s="15"/>
      <c r="Q63" s="16"/>
      <c r="R63" s="16"/>
      <c r="S63" s="15"/>
      <c r="T63" s="15"/>
      <c r="U63" s="15"/>
      <c r="V63" s="15"/>
      <c r="W63" s="117"/>
      <c r="X63" s="125"/>
      <c r="Y63" s="120"/>
    </row>
    <row r="64" spans="2:25" ht="18" customHeight="1">
      <c r="B64" s="34"/>
      <c r="C64" s="13" t="s">
        <v>8</v>
      </c>
      <c r="D64" s="18" t="s">
        <v>1</v>
      </c>
      <c r="E64" s="14" t="s">
        <v>41</v>
      </c>
      <c r="F64" s="15"/>
      <c r="G64" s="16" t="s">
        <v>39</v>
      </c>
      <c r="H64" s="16" t="s">
        <v>39</v>
      </c>
      <c r="I64" s="17">
        <v>0.4</v>
      </c>
      <c r="J64" s="17"/>
      <c r="K64" s="15"/>
      <c r="L64" s="16" t="s">
        <v>39</v>
      </c>
      <c r="M64" s="15"/>
      <c r="N64" s="15"/>
      <c r="O64" s="15"/>
      <c r="P64" s="15" t="s">
        <v>39</v>
      </c>
      <c r="Q64" s="16"/>
      <c r="R64" s="16"/>
      <c r="S64" s="15"/>
      <c r="T64" s="15"/>
      <c r="U64" s="15"/>
      <c r="V64" s="15"/>
      <c r="W64" s="117"/>
      <c r="X64" s="125"/>
      <c r="Y64" s="120" t="s">
        <v>105</v>
      </c>
    </row>
    <row r="65" spans="2:25" ht="18" customHeight="1">
      <c r="B65" s="34"/>
      <c r="C65" s="13" t="s">
        <v>106</v>
      </c>
      <c r="D65" s="18" t="s">
        <v>1</v>
      </c>
      <c r="E65" s="14" t="s">
        <v>181</v>
      </c>
      <c r="F65" s="15"/>
      <c r="G65" s="16" t="s">
        <v>39</v>
      </c>
      <c r="H65" s="16" t="s">
        <v>39</v>
      </c>
      <c r="I65" s="17">
        <v>0.4</v>
      </c>
      <c r="J65" s="17"/>
      <c r="K65" s="15"/>
      <c r="L65" s="16" t="s">
        <v>39</v>
      </c>
      <c r="M65" s="15"/>
      <c r="N65" s="15"/>
      <c r="O65" s="15"/>
      <c r="P65" s="15" t="s">
        <v>39</v>
      </c>
      <c r="Q65" s="16"/>
      <c r="R65" s="16"/>
      <c r="S65" s="15"/>
      <c r="T65" s="15"/>
      <c r="U65" s="15"/>
      <c r="V65" s="15"/>
      <c r="W65" s="117"/>
      <c r="X65" s="125"/>
      <c r="Y65" s="120" t="s">
        <v>182</v>
      </c>
    </row>
    <row r="66" spans="2:25" ht="18" customHeight="1" thickBot="1">
      <c r="B66" s="34"/>
      <c r="C66" s="19"/>
      <c r="D66" s="20"/>
      <c r="E66" s="21"/>
      <c r="F66" s="22"/>
      <c r="G66" s="23"/>
      <c r="H66" s="23"/>
      <c r="I66" s="24"/>
      <c r="J66" s="24"/>
      <c r="K66" s="22"/>
      <c r="L66" s="23"/>
      <c r="M66" s="22"/>
      <c r="N66" s="22"/>
      <c r="O66" s="22"/>
      <c r="P66" s="22"/>
      <c r="Q66" s="23"/>
      <c r="R66" s="23"/>
      <c r="S66" s="22"/>
      <c r="T66" s="22"/>
      <c r="U66" s="22"/>
      <c r="V66" s="22"/>
      <c r="W66" s="118"/>
      <c r="X66" s="126"/>
      <c r="Y66" s="121"/>
    </row>
    <row r="67" spans="2:25" ht="18" customHeight="1" thickBot="1" thickTop="1">
      <c r="B67" s="226"/>
      <c r="C67" s="8">
        <f>COUNTA(C62:C66)</f>
        <v>3</v>
      </c>
      <c r="D67" s="6">
        <f>COUNTA(D62:D66)</f>
        <v>4</v>
      </c>
      <c r="E67" s="25"/>
      <c r="F67" s="6">
        <f>COUNTIF(F62:F66,"○")</f>
        <v>0</v>
      </c>
      <c r="G67" s="6">
        <f>COUNTIF(G62:G66,"○")</f>
        <v>4</v>
      </c>
      <c r="H67" s="6">
        <f>COUNTIF(H62:H66,"○")</f>
        <v>4</v>
      </c>
      <c r="I67" s="26"/>
      <c r="J67" s="26"/>
      <c r="K67" s="6">
        <f>COUNTIF(K62:K66,"○")</f>
        <v>1</v>
      </c>
      <c r="L67" s="6">
        <f aca="true" t="shared" si="16" ref="L67:Q67">COUNTIF(L62:L66,"○")</f>
        <v>3</v>
      </c>
      <c r="M67" s="6">
        <f t="shared" si="16"/>
        <v>1</v>
      </c>
      <c r="N67" s="6">
        <f t="shared" si="16"/>
        <v>0</v>
      </c>
      <c r="O67" s="6">
        <f t="shared" si="16"/>
        <v>0</v>
      </c>
      <c r="P67" s="6">
        <f t="shared" si="16"/>
        <v>2</v>
      </c>
      <c r="Q67" s="6">
        <f t="shared" si="16"/>
        <v>0</v>
      </c>
      <c r="R67" s="6">
        <f>COUNTIF(R61:R66,"○")</f>
        <v>0</v>
      </c>
      <c r="S67" s="6">
        <f aca="true" t="shared" si="17" ref="S67:X67">COUNTIF(S62:S66,"○")</f>
        <v>0</v>
      </c>
      <c r="T67" s="6">
        <f t="shared" si="17"/>
        <v>0</v>
      </c>
      <c r="U67" s="6">
        <f t="shared" si="17"/>
        <v>0</v>
      </c>
      <c r="V67" s="6">
        <f t="shared" si="17"/>
        <v>0</v>
      </c>
      <c r="W67" s="6">
        <f t="shared" si="17"/>
        <v>0</v>
      </c>
      <c r="X67" s="127">
        <f t="shared" si="17"/>
        <v>0</v>
      </c>
      <c r="Y67" s="122"/>
    </row>
    <row r="68" spans="2:25" ht="18" customHeight="1" thickBot="1" thickTop="1">
      <c r="B68" s="217"/>
      <c r="C68" s="200" t="s">
        <v>136</v>
      </c>
      <c r="D68" s="201">
        <f>F68+G68</f>
        <v>4</v>
      </c>
      <c r="E68" s="202"/>
      <c r="F68" s="201">
        <f>F67</f>
        <v>0</v>
      </c>
      <c r="G68" s="203">
        <f>H68+Q68</f>
        <v>4</v>
      </c>
      <c r="H68" s="203">
        <f>K68+L68</f>
        <v>4</v>
      </c>
      <c r="I68" s="204"/>
      <c r="J68" s="204"/>
      <c r="K68" s="201">
        <f>K67</f>
        <v>1</v>
      </c>
      <c r="L68" s="203">
        <f>SUM(M68:P68)</f>
        <v>3</v>
      </c>
      <c r="M68" s="201">
        <f>M67</f>
        <v>1</v>
      </c>
      <c r="N68" s="201">
        <f>N67</f>
        <v>0</v>
      </c>
      <c r="O68" s="201">
        <f>O67</f>
        <v>0</v>
      </c>
      <c r="P68" s="201">
        <f>P67</f>
        <v>2</v>
      </c>
      <c r="Q68" s="203">
        <f>SUM(R68:W68)</f>
        <v>0</v>
      </c>
      <c r="R68" s="201">
        <f aca="true" t="shared" si="18" ref="R68:W68">R67</f>
        <v>0</v>
      </c>
      <c r="S68" s="201">
        <f t="shared" si="18"/>
        <v>0</v>
      </c>
      <c r="T68" s="201">
        <f t="shared" si="18"/>
        <v>0</v>
      </c>
      <c r="U68" s="201">
        <f t="shared" si="18"/>
        <v>0</v>
      </c>
      <c r="V68" s="201">
        <f t="shared" si="18"/>
        <v>0</v>
      </c>
      <c r="W68" s="205">
        <f t="shared" si="18"/>
        <v>0</v>
      </c>
      <c r="X68" s="218"/>
      <c r="Y68" s="207" t="str">
        <f>IF(D67=D68,"OK","要確認")</f>
        <v>OK</v>
      </c>
    </row>
    <row r="69" spans="1:25" ht="18" customHeight="1">
      <c r="A69">
        <v>8</v>
      </c>
      <c r="B69" s="29" t="s">
        <v>112</v>
      </c>
      <c r="C69" s="36"/>
      <c r="D69" s="37"/>
      <c r="E69" s="37"/>
      <c r="F69" s="38"/>
      <c r="G69" s="39"/>
      <c r="H69" s="39"/>
      <c r="I69" s="38"/>
      <c r="J69" s="38"/>
      <c r="K69" s="38"/>
      <c r="L69" s="39"/>
      <c r="M69" s="38"/>
      <c r="N69" s="38"/>
      <c r="O69" s="38"/>
      <c r="P69" s="38"/>
      <c r="Q69" s="39"/>
      <c r="R69" s="39"/>
      <c r="S69" s="38"/>
      <c r="T69" s="38"/>
      <c r="U69" s="38"/>
      <c r="V69" s="38"/>
      <c r="W69" s="38"/>
      <c r="X69" s="128"/>
      <c r="Y69" s="66"/>
    </row>
    <row r="70" spans="2:25" ht="18" customHeight="1">
      <c r="B70" s="34"/>
      <c r="C70" s="13" t="s">
        <v>0</v>
      </c>
      <c r="D70" s="18" t="s">
        <v>7</v>
      </c>
      <c r="E70" s="14" t="s">
        <v>38</v>
      </c>
      <c r="F70" s="15"/>
      <c r="G70" s="16" t="s">
        <v>39</v>
      </c>
      <c r="H70" s="16" t="s">
        <v>39</v>
      </c>
      <c r="I70" s="17">
        <v>0.2</v>
      </c>
      <c r="J70" s="17"/>
      <c r="K70" s="15"/>
      <c r="L70" s="16" t="s">
        <v>39</v>
      </c>
      <c r="M70" s="15" t="s">
        <v>39</v>
      </c>
      <c r="N70" s="15"/>
      <c r="O70" s="15"/>
      <c r="P70" s="15"/>
      <c r="Q70" s="16"/>
      <c r="R70" s="16"/>
      <c r="S70" s="15"/>
      <c r="T70" s="15"/>
      <c r="U70" s="15"/>
      <c r="V70" s="15"/>
      <c r="W70" s="117"/>
      <c r="X70" s="125"/>
      <c r="Y70" s="120"/>
    </row>
    <row r="71" spans="2:25" ht="18" customHeight="1">
      <c r="B71" s="34"/>
      <c r="C71" s="13"/>
      <c r="D71" s="18" t="s">
        <v>10</v>
      </c>
      <c r="E71" s="14" t="s">
        <v>40</v>
      </c>
      <c r="F71" s="15"/>
      <c r="G71" s="16" t="s">
        <v>39</v>
      </c>
      <c r="H71" s="16" t="s">
        <v>39</v>
      </c>
      <c r="I71" s="17">
        <v>0.8</v>
      </c>
      <c r="J71" s="17"/>
      <c r="K71" s="15" t="s">
        <v>39</v>
      </c>
      <c r="L71" s="16"/>
      <c r="M71" s="15"/>
      <c r="N71" s="15"/>
      <c r="O71" s="15"/>
      <c r="P71" s="15"/>
      <c r="Q71" s="16"/>
      <c r="R71" s="16"/>
      <c r="S71" s="15"/>
      <c r="T71" s="15"/>
      <c r="U71" s="15"/>
      <c r="V71" s="15"/>
      <c r="W71" s="117"/>
      <c r="X71" s="125"/>
      <c r="Y71" s="120"/>
    </row>
    <row r="72" spans="2:25" ht="18" customHeight="1">
      <c r="B72" s="34"/>
      <c r="C72" s="13" t="s">
        <v>8</v>
      </c>
      <c r="D72" s="18" t="s">
        <v>1</v>
      </c>
      <c r="E72" s="14" t="s">
        <v>41</v>
      </c>
      <c r="F72" s="15"/>
      <c r="G72" s="16" t="s">
        <v>39</v>
      </c>
      <c r="H72" s="16" t="s">
        <v>39</v>
      </c>
      <c r="I72" s="17">
        <v>0.4</v>
      </c>
      <c r="J72" s="17"/>
      <c r="K72" s="15"/>
      <c r="L72" s="16" t="s">
        <v>39</v>
      </c>
      <c r="M72" s="15"/>
      <c r="N72" s="15"/>
      <c r="O72" s="15"/>
      <c r="P72" s="15" t="s">
        <v>39</v>
      </c>
      <c r="Q72" s="16"/>
      <c r="R72" s="16"/>
      <c r="S72" s="15"/>
      <c r="T72" s="15"/>
      <c r="U72" s="15"/>
      <c r="V72" s="15"/>
      <c r="W72" s="117"/>
      <c r="X72" s="125"/>
      <c r="Y72" s="120" t="s">
        <v>183</v>
      </c>
    </row>
    <row r="73" spans="2:25" ht="18" customHeight="1">
      <c r="B73" s="34"/>
      <c r="C73" s="13"/>
      <c r="D73" s="18"/>
      <c r="E73" s="14"/>
      <c r="F73" s="15"/>
      <c r="G73" s="16"/>
      <c r="H73" s="16"/>
      <c r="I73" s="17"/>
      <c r="J73" s="17"/>
      <c r="K73" s="15"/>
      <c r="L73" s="16"/>
      <c r="M73" s="15"/>
      <c r="N73" s="15"/>
      <c r="O73" s="15"/>
      <c r="P73" s="15"/>
      <c r="Q73" s="16"/>
      <c r="R73" s="16"/>
      <c r="S73" s="15"/>
      <c r="T73" s="15"/>
      <c r="U73" s="15"/>
      <c r="V73" s="15"/>
      <c r="W73" s="117"/>
      <c r="X73" s="125"/>
      <c r="Y73" s="120"/>
    </row>
    <row r="74" spans="2:25" ht="18" customHeight="1" thickBot="1">
      <c r="B74" s="34"/>
      <c r="C74" s="19"/>
      <c r="D74" s="20"/>
      <c r="E74" s="21"/>
      <c r="F74" s="22"/>
      <c r="G74" s="23"/>
      <c r="H74" s="23"/>
      <c r="I74" s="24"/>
      <c r="J74" s="24"/>
      <c r="K74" s="22"/>
      <c r="L74" s="23"/>
      <c r="M74" s="22"/>
      <c r="N74" s="22"/>
      <c r="O74" s="22"/>
      <c r="P74" s="22"/>
      <c r="Q74" s="23"/>
      <c r="R74" s="23"/>
      <c r="S74" s="22"/>
      <c r="T74" s="22"/>
      <c r="U74" s="22"/>
      <c r="V74" s="22"/>
      <c r="W74" s="118"/>
      <c r="X74" s="126"/>
      <c r="Y74" s="121"/>
    </row>
    <row r="75" spans="2:25" ht="18" customHeight="1" thickBot="1" thickTop="1">
      <c r="B75" s="226"/>
      <c r="C75" s="8">
        <f>COUNTA(C70:C74)</f>
        <v>2</v>
      </c>
      <c r="D75" s="6">
        <f>COUNTA(D70:D74)</f>
        <v>3</v>
      </c>
      <c r="E75" s="25"/>
      <c r="F75" s="6">
        <f>COUNTIF(F70:F74,"○")</f>
        <v>0</v>
      </c>
      <c r="G75" s="6">
        <f>COUNTIF(G70:G74,"○")</f>
        <v>3</v>
      </c>
      <c r="H75" s="6">
        <f>COUNTIF(H70:H74,"○")</f>
        <v>3</v>
      </c>
      <c r="I75" s="26"/>
      <c r="J75" s="26"/>
      <c r="K75" s="6">
        <f>COUNTIF(K70:K74,"○")</f>
        <v>1</v>
      </c>
      <c r="L75" s="6">
        <f aca="true" t="shared" si="19" ref="L75:Q75">COUNTIF(L70:L74,"○")</f>
        <v>2</v>
      </c>
      <c r="M75" s="6">
        <f t="shared" si="19"/>
        <v>1</v>
      </c>
      <c r="N75" s="6">
        <f t="shared" si="19"/>
        <v>0</v>
      </c>
      <c r="O75" s="6">
        <f t="shared" si="19"/>
        <v>0</v>
      </c>
      <c r="P75" s="6">
        <f t="shared" si="19"/>
        <v>1</v>
      </c>
      <c r="Q75" s="6">
        <f t="shared" si="19"/>
        <v>0</v>
      </c>
      <c r="R75" s="6">
        <f>COUNTIF(R69:R74,"○")</f>
        <v>0</v>
      </c>
      <c r="S75" s="6">
        <f aca="true" t="shared" si="20" ref="S75:X75">COUNTIF(S70:S74,"○")</f>
        <v>0</v>
      </c>
      <c r="T75" s="6">
        <f t="shared" si="20"/>
        <v>0</v>
      </c>
      <c r="U75" s="6">
        <f t="shared" si="20"/>
        <v>0</v>
      </c>
      <c r="V75" s="6">
        <f t="shared" si="20"/>
        <v>0</v>
      </c>
      <c r="W75" s="6">
        <f t="shared" si="20"/>
        <v>0</v>
      </c>
      <c r="X75" s="127">
        <f t="shared" si="20"/>
        <v>0</v>
      </c>
      <c r="Y75" s="122"/>
    </row>
    <row r="76" spans="2:25" ht="18" customHeight="1" thickBot="1" thickTop="1">
      <c r="B76" s="217"/>
      <c r="C76" s="200" t="s">
        <v>136</v>
      </c>
      <c r="D76" s="201">
        <f>F76+G76</f>
        <v>3</v>
      </c>
      <c r="E76" s="202"/>
      <c r="F76" s="201">
        <f>F75</f>
        <v>0</v>
      </c>
      <c r="G76" s="203">
        <f>H76+Q76</f>
        <v>3</v>
      </c>
      <c r="H76" s="203">
        <f>K76+L76</f>
        <v>3</v>
      </c>
      <c r="I76" s="204"/>
      <c r="J76" s="204"/>
      <c r="K76" s="201">
        <f>K75</f>
        <v>1</v>
      </c>
      <c r="L76" s="203">
        <f>SUM(M76:P76)</f>
        <v>2</v>
      </c>
      <c r="M76" s="201">
        <f>M75</f>
        <v>1</v>
      </c>
      <c r="N76" s="201">
        <f>N75</f>
        <v>0</v>
      </c>
      <c r="O76" s="201">
        <f>O75</f>
        <v>0</v>
      </c>
      <c r="P76" s="201">
        <f>P75</f>
        <v>1</v>
      </c>
      <c r="Q76" s="203">
        <f>SUM(R76:W76)</f>
        <v>0</v>
      </c>
      <c r="R76" s="201">
        <f aca="true" t="shared" si="21" ref="R76:W76">R75</f>
        <v>0</v>
      </c>
      <c r="S76" s="201">
        <f t="shared" si="21"/>
        <v>0</v>
      </c>
      <c r="T76" s="201">
        <f t="shared" si="21"/>
        <v>0</v>
      </c>
      <c r="U76" s="201">
        <f t="shared" si="21"/>
        <v>0</v>
      </c>
      <c r="V76" s="201">
        <f t="shared" si="21"/>
        <v>0</v>
      </c>
      <c r="W76" s="205">
        <f t="shared" si="21"/>
        <v>0</v>
      </c>
      <c r="X76" s="218"/>
      <c r="Y76" s="207" t="str">
        <f>IF(D75=D76,"OK","要確認")</f>
        <v>OK</v>
      </c>
    </row>
    <row r="77" spans="1:25" ht="18" customHeight="1" thickTop="1">
      <c r="A77">
        <v>9</v>
      </c>
      <c r="B77" s="29" t="s">
        <v>113</v>
      </c>
      <c r="C77" s="40"/>
      <c r="D77" s="41"/>
      <c r="E77" s="41"/>
      <c r="F77" s="42"/>
      <c r="G77" s="43"/>
      <c r="H77" s="43"/>
      <c r="I77" s="42"/>
      <c r="J77" s="42"/>
      <c r="K77" s="42"/>
      <c r="L77" s="43"/>
      <c r="M77" s="42"/>
      <c r="N77" s="42"/>
      <c r="O77" s="42"/>
      <c r="P77" s="42"/>
      <c r="Q77" s="43"/>
      <c r="R77" s="43"/>
      <c r="S77" s="42"/>
      <c r="T77" s="42"/>
      <c r="U77" s="42"/>
      <c r="V77" s="42"/>
      <c r="W77" s="42"/>
      <c r="X77" s="129"/>
      <c r="Y77" s="67"/>
    </row>
    <row r="78" spans="2:25" ht="18" customHeight="1">
      <c r="B78" s="34"/>
      <c r="C78" s="13" t="s">
        <v>0</v>
      </c>
      <c r="D78" s="18" t="s">
        <v>7</v>
      </c>
      <c r="E78" s="14" t="s">
        <v>38</v>
      </c>
      <c r="F78" s="15"/>
      <c r="G78" s="16" t="s">
        <v>39</v>
      </c>
      <c r="H78" s="16" t="s">
        <v>39</v>
      </c>
      <c r="I78" s="17">
        <v>0.2</v>
      </c>
      <c r="J78" s="17"/>
      <c r="K78" s="15"/>
      <c r="L78" s="16" t="s">
        <v>39</v>
      </c>
      <c r="M78" s="15" t="s">
        <v>39</v>
      </c>
      <c r="N78" s="15"/>
      <c r="O78" s="15"/>
      <c r="P78" s="15"/>
      <c r="Q78" s="16"/>
      <c r="R78" s="16"/>
      <c r="S78" s="15"/>
      <c r="T78" s="15"/>
      <c r="U78" s="15"/>
      <c r="V78" s="15"/>
      <c r="W78" s="117"/>
      <c r="X78" s="125"/>
      <c r="Y78" s="120"/>
    </row>
    <row r="79" spans="2:25" ht="18" customHeight="1">
      <c r="B79" s="34"/>
      <c r="C79" s="13"/>
      <c r="D79" s="18" t="s">
        <v>10</v>
      </c>
      <c r="E79" s="14" t="s">
        <v>40</v>
      </c>
      <c r="F79" s="15"/>
      <c r="G79" s="16" t="s">
        <v>39</v>
      </c>
      <c r="H79" s="16" t="s">
        <v>39</v>
      </c>
      <c r="I79" s="17">
        <v>0.8</v>
      </c>
      <c r="J79" s="17"/>
      <c r="K79" s="15" t="s">
        <v>39</v>
      </c>
      <c r="L79" s="16"/>
      <c r="M79" s="15"/>
      <c r="N79" s="15"/>
      <c r="O79" s="15"/>
      <c r="P79" s="15"/>
      <c r="Q79" s="16"/>
      <c r="R79" s="16"/>
      <c r="S79" s="15"/>
      <c r="T79" s="15"/>
      <c r="U79" s="15"/>
      <c r="V79" s="15"/>
      <c r="W79" s="117"/>
      <c r="X79" s="125"/>
      <c r="Y79" s="120"/>
    </row>
    <row r="80" spans="2:25" ht="18" customHeight="1">
      <c r="B80" s="34"/>
      <c r="C80" s="13" t="s">
        <v>8</v>
      </c>
      <c r="D80" s="18" t="s">
        <v>1</v>
      </c>
      <c r="E80" s="14" t="s">
        <v>41</v>
      </c>
      <c r="F80" s="15"/>
      <c r="G80" s="16" t="s">
        <v>39</v>
      </c>
      <c r="H80" s="16" t="s">
        <v>39</v>
      </c>
      <c r="I80" s="17">
        <v>0.4</v>
      </c>
      <c r="J80" s="17"/>
      <c r="K80" s="15"/>
      <c r="L80" s="16" t="s">
        <v>39</v>
      </c>
      <c r="M80" s="15"/>
      <c r="N80" s="15"/>
      <c r="O80" s="15"/>
      <c r="P80" s="15" t="s">
        <v>39</v>
      </c>
      <c r="Q80" s="16"/>
      <c r="R80" s="16"/>
      <c r="S80" s="15"/>
      <c r="T80" s="15"/>
      <c r="U80" s="15"/>
      <c r="V80" s="15"/>
      <c r="W80" s="117"/>
      <c r="X80" s="125"/>
      <c r="Y80" s="120" t="s">
        <v>171</v>
      </c>
    </row>
    <row r="81" spans="2:25" ht="18" customHeight="1">
      <c r="B81" s="34"/>
      <c r="C81" s="13"/>
      <c r="D81" s="18"/>
      <c r="E81" s="14"/>
      <c r="F81" s="15"/>
      <c r="G81" s="16"/>
      <c r="H81" s="16"/>
      <c r="I81" s="17"/>
      <c r="J81" s="17"/>
      <c r="K81" s="15"/>
      <c r="L81" s="16"/>
      <c r="M81" s="15"/>
      <c r="N81" s="15"/>
      <c r="O81" s="15"/>
      <c r="P81" s="15"/>
      <c r="Q81" s="16"/>
      <c r="R81" s="16"/>
      <c r="S81" s="15"/>
      <c r="T81" s="15"/>
      <c r="U81" s="15"/>
      <c r="V81" s="15"/>
      <c r="W81" s="117"/>
      <c r="X81" s="125"/>
      <c r="Y81" s="120"/>
    </row>
    <row r="82" spans="2:25" ht="18" customHeight="1" thickBot="1">
      <c r="B82" s="34"/>
      <c r="C82" s="19"/>
      <c r="D82" s="20"/>
      <c r="E82" s="21"/>
      <c r="F82" s="22"/>
      <c r="G82" s="23"/>
      <c r="H82" s="23"/>
      <c r="I82" s="24"/>
      <c r="J82" s="24"/>
      <c r="K82" s="22"/>
      <c r="L82" s="23"/>
      <c r="M82" s="22"/>
      <c r="N82" s="22"/>
      <c r="O82" s="22"/>
      <c r="P82" s="22"/>
      <c r="Q82" s="23"/>
      <c r="R82" s="23"/>
      <c r="S82" s="22"/>
      <c r="T82" s="22"/>
      <c r="U82" s="22"/>
      <c r="V82" s="22"/>
      <c r="W82" s="118"/>
      <c r="X82" s="126"/>
      <c r="Y82" s="121"/>
    </row>
    <row r="83" spans="2:25" ht="18" customHeight="1" thickBot="1" thickTop="1">
      <c r="B83" s="226"/>
      <c r="C83" s="8">
        <f>COUNTA(C78:C82)</f>
        <v>2</v>
      </c>
      <c r="D83" s="6">
        <f>COUNTA(D78:D82)</f>
        <v>3</v>
      </c>
      <c r="E83" s="25"/>
      <c r="F83" s="6">
        <f>COUNTIF(F78:F82,"○")</f>
        <v>0</v>
      </c>
      <c r="G83" s="6">
        <f>COUNTIF(G78:G82,"○")</f>
        <v>3</v>
      </c>
      <c r="H83" s="6">
        <f>COUNTIF(H78:H82,"○")</f>
        <v>3</v>
      </c>
      <c r="I83" s="26"/>
      <c r="J83" s="26"/>
      <c r="K83" s="6">
        <f>COUNTIF(K78:K82,"○")</f>
        <v>1</v>
      </c>
      <c r="L83" s="6">
        <f aca="true" t="shared" si="22" ref="L83:Q83">COUNTIF(L78:L82,"○")</f>
        <v>2</v>
      </c>
      <c r="M83" s="6">
        <f t="shared" si="22"/>
        <v>1</v>
      </c>
      <c r="N83" s="6">
        <f t="shared" si="22"/>
        <v>0</v>
      </c>
      <c r="O83" s="6">
        <f t="shared" si="22"/>
        <v>0</v>
      </c>
      <c r="P83" s="6">
        <f t="shared" si="22"/>
        <v>1</v>
      </c>
      <c r="Q83" s="6">
        <f t="shared" si="22"/>
        <v>0</v>
      </c>
      <c r="R83" s="6">
        <f>COUNTIF(R77:R82,"○")</f>
        <v>0</v>
      </c>
      <c r="S83" s="6">
        <f aca="true" t="shared" si="23" ref="S83:X83">COUNTIF(S78:S82,"○")</f>
        <v>0</v>
      </c>
      <c r="T83" s="6">
        <f t="shared" si="23"/>
        <v>0</v>
      </c>
      <c r="U83" s="6">
        <f t="shared" si="23"/>
        <v>0</v>
      </c>
      <c r="V83" s="6">
        <f t="shared" si="23"/>
        <v>0</v>
      </c>
      <c r="W83" s="6">
        <f t="shared" si="23"/>
        <v>0</v>
      </c>
      <c r="X83" s="127">
        <f t="shared" si="23"/>
        <v>0</v>
      </c>
      <c r="Y83" s="122"/>
    </row>
    <row r="84" spans="2:25" ht="18" customHeight="1" thickBot="1" thickTop="1">
      <c r="B84" s="217"/>
      <c r="C84" s="200" t="s">
        <v>136</v>
      </c>
      <c r="D84" s="201">
        <f>F84+G84</f>
        <v>3</v>
      </c>
      <c r="E84" s="202"/>
      <c r="F84" s="201">
        <f>F83</f>
        <v>0</v>
      </c>
      <c r="G84" s="203">
        <f>H84+Q84</f>
        <v>3</v>
      </c>
      <c r="H84" s="203">
        <f>K84+L84</f>
        <v>3</v>
      </c>
      <c r="I84" s="204"/>
      <c r="J84" s="204"/>
      <c r="K84" s="201">
        <f>K83</f>
        <v>1</v>
      </c>
      <c r="L84" s="203">
        <f>SUM(M84:P84)</f>
        <v>2</v>
      </c>
      <c r="M84" s="201">
        <f>M83</f>
        <v>1</v>
      </c>
      <c r="N84" s="201">
        <f>N83</f>
        <v>0</v>
      </c>
      <c r="O84" s="201">
        <f>O83</f>
        <v>0</v>
      </c>
      <c r="P84" s="201">
        <f>P83</f>
        <v>1</v>
      </c>
      <c r="Q84" s="203">
        <f>SUM(R84:W84)</f>
        <v>0</v>
      </c>
      <c r="R84" s="201">
        <f aca="true" t="shared" si="24" ref="R84:W84">R83</f>
        <v>0</v>
      </c>
      <c r="S84" s="201">
        <f t="shared" si="24"/>
        <v>0</v>
      </c>
      <c r="T84" s="201">
        <f t="shared" si="24"/>
        <v>0</v>
      </c>
      <c r="U84" s="201">
        <f t="shared" si="24"/>
        <v>0</v>
      </c>
      <c r="V84" s="201">
        <f t="shared" si="24"/>
        <v>0</v>
      </c>
      <c r="W84" s="205">
        <f t="shared" si="24"/>
        <v>0</v>
      </c>
      <c r="X84" s="218"/>
      <c r="Y84" s="207" t="str">
        <f>IF(D83=D84,"OK","要確認")</f>
        <v>OK</v>
      </c>
    </row>
    <row r="85" spans="1:25" ht="18" customHeight="1" thickTop="1">
      <c r="A85">
        <v>10</v>
      </c>
      <c r="B85" s="29" t="s">
        <v>114</v>
      </c>
      <c r="C85" s="40"/>
      <c r="D85" s="41"/>
      <c r="E85" s="41"/>
      <c r="F85" s="42"/>
      <c r="G85" s="43"/>
      <c r="H85" s="43"/>
      <c r="I85" s="42"/>
      <c r="J85" s="42"/>
      <c r="K85" s="42"/>
      <c r="L85" s="43"/>
      <c r="M85" s="42"/>
      <c r="N85" s="42"/>
      <c r="O85" s="42"/>
      <c r="P85" s="42"/>
      <c r="Q85" s="43"/>
      <c r="R85" s="43"/>
      <c r="S85" s="42"/>
      <c r="T85" s="42"/>
      <c r="U85" s="42"/>
      <c r="V85" s="42"/>
      <c r="W85" s="42"/>
      <c r="X85" s="129"/>
      <c r="Y85" s="67"/>
    </row>
    <row r="86" spans="2:25" ht="18" customHeight="1">
      <c r="B86" s="34"/>
      <c r="C86" s="13" t="s">
        <v>0</v>
      </c>
      <c r="D86" s="18" t="s">
        <v>7</v>
      </c>
      <c r="E86" s="14" t="s">
        <v>38</v>
      </c>
      <c r="F86" s="15"/>
      <c r="G86" s="16" t="s">
        <v>39</v>
      </c>
      <c r="H86" s="16" t="s">
        <v>39</v>
      </c>
      <c r="I86" s="17">
        <v>0.2</v>
      </c>
      <c r="J86" s="17"/>
      <c r="K86" s="15"/>
      <c r="L86" s="16" t="s">
        <v>39</v>
      </c>
      <c r="M86" s="15" t="s">
        <v>39</v>
      </c>
      <c r="N86" s="15"/>
      <c r="O86" s="15"/>
      <c r="P86" s="15"/>
      <c r="Q86" s="16"/>
      <c r="R86" s="16"/>
      <c r="S86" s="15"/>
      <c r="T86" s="15"/>
      <c r="U86" s="15"/>
      <c r="V86" s="15"/>
      <c r="W86" s="117"/>
      <c r="X86" s="125"/>
      <c r="Y86" s="120"/>
    </row>
    <row r="87" spans="2:25" ht="18" customHeight="1">
      <c r="B87" s="34"/>
      <c r="C87" s="13"/>
      <c r="D87" s="18" t="s">
        <v>10</v>
      </c>
      <c r="E87" s="14" t="s">
        <v>40</v>
      </c>
      <c r="F87" s="15"/>
      <c r="G87" s="16" t="s">
        <v>39</v>
      </c>
      <c r="H87" s="16" t="s">
        <v>39</v>
      </c>
      <c r="I87" s="17">
        <v>0.8</v>
      </c>
      <c r="J87" s="17"/>
      <c r="K87" s="15" t="s">
        <v>39</v>
      </c>
      <c r="L87" s="16"/>
      <c r="M87" s="15"/>
      <c r="N87" s="15"/>
      <c r="O87" s="15"/>
      <c r="P87" s="15"/>
      <c r="Q87" s="16"/>
      <c r="R87" s="16"/>
      <c r="S87" s="15"/>
      <c r="T87" s="15"/>
      <c r="U87" s="15"/>
      <c r="V87" s="15"/>
      <c r="W87" s="117"/>
      <c r="X87" s="125"/>
      <c r="Y87" s="120"/>
    </row>
    <row r="88" spans="2:25" ht="18" customHeight="1">
      <c r="B88" s="34"/>
      <c r="C88" s="13" t="s">
        <v>8</v>
      </c>
      <c r="D88" s="18" t="s">
        <v>1</v>
      </c>
      <c r="E88" s="14" t="s">
        <v>41</v>
      </c>
      <c r="F88" s="15"/>
      <c r="G88" s="16" t="s">
        <v>39</v>
      </c>
      <c r="H88" s="16" t="s">
        <v>39</v>
      </c>
      <c r="I88" s="17">
        <v>0.4</v>
      </c>
      <c r="J88" s="17"/>
      <c r="K88" s="15"/>
      <c r="L88" s="16" t="s">
        <v>39</v>
      </c>
      <c r="M88" s="15"/>
      <c r="N88" s="15"/>
      <c r="O88" s="15"/>
      <c r="P88" s="15" t="s">
        <v>39</v>
      </c>
      <c r="Q88" s="16"/>
      <c r="R88" s="16"/>
      <c r="S88" s="15"/>
      <c r="T88" s="15"/>
      <c r="U88" s="15"/>
      <c r="V88" s="15"/>
      <c r="W88" s="117"/>
      <c r="X88" s="125"/>
      <c r="Y88" s="120" t="s">
        <v>172</v>
      </c>
    </row>
    <row r="89" spans="2:25" ht="18" customHeight="1">
      <c r="B89" s="34"/>
      <c r="C89" s="13"/>
      <c r="D89" s="18"/>
      <c r="E89" s="14"/>
      <c r="F89" s="15"/>
      <c r="G89" s="16"/>
      <c r="H89" s="16"/>
      <c r="I89" s="17"/>
      <c r="J89" s="17"/>
      <c r="K89" s="15"/>
      <c r="L89" s="16"/>
      <c r="M89" s="15"/>
      <c r="N89" s="15"/>
      <c r="O89" s="15"/>
      <c r="P89" s="15"/>
      <c r="Q89" s="16"/>
      <c r="R89" s="16"/>
      <c r="S89" s="15"/>
      <c r="T89" s="15"/>
      <c r="U89" s="15"/>
      <c r="V89" s="15"/>
      <c r="W89" s="117"/>
      <c r="X89" s="125"/>
      <c r="Y89" s="120"/>
    </row>
    <row r="90" spans="2:25" ht="18" customHeight="1" thickBot="1">
      <c r="B90" s="34"/>
      <c r="C90" s="19"/>
      <c r="D90" s="20"/>
      <c r="E90" s="21"/>
      <c r="F90" s="22"/>
      <c r="G90" s="23"/>
      <c r="H90" s="23"/>
      <c r="I90" s="24"/>
      <c r="J90" s="24"/>
      <c r="K90" s="22"/>
      <c r="L90" s="23"/>
      <c r="M90" s="22"/>
      <c r="N90" s="22"/>
      <c r="O90" s="22"/>
      <c r="P90" s="22"/>
      <c r="Q90" s="23"/>
      <c r="R90" s="23"/>
      <c r="S90" s="22"/>
      <c r="T90" s="22"/>
      <c r="U90" s="22"/>
      <c r="V90" s="22"/>
      <c r="W90" s="118"/>
      <c r="X90" s="126"/>
      <c r="Y90" s="121"/>
    </row>
    <row r="91" spans="2:25" ht="18" customHeight="1" thickBot="1" thickTop="1">
      <c r="B91" s="226"/>
      <c r="C91" s="8">
        <f>COUNTA(C86:C90)</f>
        <v>2</v>
      </c>
      <c r="D91" s="6">
        <f>COUNTA(D86:D90)</f>
        <v>3</v>
      </c>
      <c r="E91" s="25"/>
      <c r="F91" s="6">
        <f>COUNTIF(F86:F90,"○")</f>
        <v>0</v>
      </c>
      <c r="G91" s="6">
        <f>COUNTIF(G86:G90,"○")</f>
        <v>3</v>
      </c>
      <c r="H91" s="6">
        <f>COUNTIF(H86:H90,"○")</f>
        <v>3</v>
      </c>
      <c r="I91" s="26"/>
      <c r="J91" s="26"/>
      <c r="K91" s="6">
        <f>COUNTIF(K86:K90,"○")</f>
        <v>1</v>
      </c>
      <c r="L91" s="6">
        <f aca="true" t="shared" si="25" ref="L91:Q91">COUNTIF(L86:L90,"○")</f>
        <v>2</v>
      </c>
      <c r="M91" s="6">
        <f t="shared" si="25"/>
        <v>1</v>
      </c>
      <c r="N91" s="6">
        <f t="shared" si="25"/>
        <v>0</v>
      </c>
      <c r="O91" s="6">
        <f t="shared" si="25"/>
        <v>0</v>
      </c>
      <c r="P91" s="6">
        <f t="shared" si="25"/>
        <v>1</v>
      </c>
      <c r="Q91" s="6">
        <f t="shared" si="25"/>
        <v>0</v>
      </c>
      <c r="R91" s="6">
        <f>COUNTIF(R85:R90,"○")</f>
        <v>0</v>
      </c>
      <c r="S91" s="6">
        <f aca="true" t="shared" si="26" ref="S91:X91">COUNTIF(S86:S90,"○")</f>
        <v>0</v>
      </c>
      <c r="T91" s="6">
        <f t="shared" si="26"/>
        <v>0</v>
      </c>
      <c r="U91" s="6">
        <f t="shared" si="26"/>
        <v>0</v>
      </c>
      <c r="V91" s="6">
        <f t="shared" si="26"/>
        <v>0</v>
      </c>
      <c r="W91" s="6">
        <f t="shared" si="26"/>
        <v>0</v>
      </c>
      <c r="X91" s="127">
        <f t="shared" si="26"/>
        <v>0</v>
      </c>
      <c r="Y91" s="122"/>
    </row>
    <row r="92" spans="2:25" ht="18" customHeight="1" thickBot="1" thickTop="1">
      <c r="B92" s="217"/>
      <c r="C92" s="200" t="s">
        <v>136</v>
      </c>
      <c r="D92" s="201">
        <f>F92+G92</f>
        <v>3</v>
      </c>
      <c r="E92" s="202"/>
      <c r="F92" s="201">
        <f>F91</f>
        <v>0</v>
      </c>
      <c r="G92" s="203">
        <f>H92+Q92</f>
        <v>3</v>
      </c>
      <c r="H92" s="203">
        <f>K92+L92</f>
        <v>3</v>
      </c>
      <c r="I92" s="204"/>
      <c r="J92" s="26"/>
      <c r="K92" s="201">
        <f>K91</f>
        <v>1</v>
      </c>
      <c r="L92" s="203">
        <f>SUM(M92:P92)</f>
        <v>2</v>
      </c>
      <c r="M92" s="201">
        <f>M91</f>
        <v>1</v>
      </c>
      <c r="N92" s="201">
        <f>N91</f>
        <v>0</v>
      </c>
      <c r="O92" s="201">
        <f>O91</f>
        <v>0</v>
      </c>
      <c r="P92" s="201">
        <f>P91</f>
        <v>1</v>
      </c>
      <c r="Q92" s="203">
        <f>SUM(R92:W92)</f>
        <v>0</v>
      </c>
      <c r="R92" s="201">
        <f aca="true" t="shared" si="27" ref="R92:W92">R91</f>
        <v>0</v>
      </c>
      <c r="S92" s="201">
        <f t="shared" si="27"/>
        <v>0</v>
      </c>
      <c r="T92" s="201">
        <f t="shared" si="27"/>
        <v>0</v>
      </c>
      <c r="U92" s="201">
        <f t="shared" si="27"/>
        <v>0</v>
      </c>
      <c r="V92" s="201">
        <f t="shared" si="27"/>
        <v>0</v>
      </c>
      <c r="W92" s="205">
        <f t="shared" si="27"/>
        <v>0</v>
      </c>
      <c r="X92" s="218"/>
      <c r="Y92" s="207" t="str">
        <f>IF(D91=D92,"OK","要確認")</f>
        <v>OK</v>
      </c>
    </row>
    <row r="93" spans="2:25" ht="18" customHeight="1" thickBot="1" thickTop="1">
      <c r="B93" s="44" t="s">
        <v>11</v>
      </c>
      <c r="C93" s="45"/>
      <c r="D93" s="46"/>
      <c r="E93" s="46"/>
      <c r="F93" s="46"/>
      <c r="G93" s="46"/>
      <c r="H93" s="46"/>
      <c r="I93" s="47"/>
      <c r="J93" s="47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130"/>
      <c r="Y93" s="68"/>
    </row>
    <row r="94" spans="2:25" ht="18" customHeight="1" thickBot="1" thickTop="1">
      <c r="B94" s="208"/>
      <c r="C94" s="48">
        <f>SUM(C18,C26,C34,C42,C50,C59,C67,C75,C83,C91)</f>
        <v>21</v>
      </c>
      <c r="D94" s="6">
        <f>SUM(D18,D26,D34,D42,D50,D59,D67,D75,D83,D91)</f>
        <v>37</v>
      </c>
      <c r="E94" s="27"/>
      <c r="F94" s="28">
        <f>SUM(F18,F26,F34,F42,F50,F59,F67,F75,F83,F91)</f>
        <v>2</v>
      </c>
      <c r="G94" s="28">
        <f>SUM(G18,G26,G34,G42,G50,G59,G67,G75,G83,G91)</f>
        <v>35</v>
      </c>
      <c r="H94" s="28">
        <f>SUM(H18,H26,H34,H42,H50,H59,H67,H75,H83,H91)</f>
        <v>31</v>
      </c>
      <c r="I94" s="28"/>
      <c r="J94" s="28"/>
      <c r="K94" s="28">
        <f aca="true" t="shared" si="28" ref="K94:X94">SUM(K18,K26,K34,K42,K50,K59,K67,K75,K83,K91)</f>
        <v>10</v>
      </c>
      <c r="L94" s="28">
        <f t="shared" si="28"/>
        <v>21</v>
      </c>
      <c r="M94" s="28">
        <f t="shared" si="28"/>
        <v>9</v>
      </c>
      <c r="N94" s="28">
        <f t="shared" si="28"/>
        <v>0</v>
      </c>
      <c r="O94" s="28">
        <f t="shared" si="28"/>
        <v>0</v>
      </c>
      <c r="P94" s="28">
        <f t="shared" si="28"/>
        <v>12</v>
      </c>
      <c r="Q94" s="28">
        <f t="shared" si="28"/>
        <v>4</v>
      </c>
      <c r="R94" s="28">
        <f t="shared" si="28"/>
        <v>0</v>
      </c>
      <c r="S94" s="28">
        <f t="shared" si="28"/>
        <v>0</v>
      </c>
      <c r="T94" s="28">
        <f t="shared" si="28"/>
        <v>2</v>
      </c>
      <c r="U94" s="28">
        <f t="shared" si="28"/>
        <v>0</v>
      </c>
      <c r="V94" s="28">
        <f t="shared" si="28"/>
        <v>0</v>
      </c>
      <c r="W94" s="6">
        <f t="shared" si="28"/>
        <v>2</v>
      </c>
      <c r="X94" s="131">
        <f t="shared" si="28"/>
        <v>2</v>
      </c>
      <c r="Y94" s="122"/>
    </row>
    <row r="95" spans="2:25" ht="18" customHeight="1" thickBot="1" thickTop="1">
      <c r="B95" s="227"/>
      <c r="C95" s="200" t="s">
        <v>136</v>
      </c>
      <c r="D95" s="201">
        <f>F95+G95</f>
        <v>37</v>
      </c>
      <c r="E95" s="202"/>
      <c r="F95" s="201">
        <f>F94</f>
        <v>2</v>
      </c>
      <c r="G95" s="203">
        <f>H95+Q95</f>
        <v>35</v>
      </c>
      <c r="H95" s="203">
        <f>K95+L95</f>
        <v>31</v>
      </c>
      <c r="I95" s="204"/>
      <c r="J95" s="204"/>
      <c r="K95" s="201">
        <f>K94</f>
        <v>10</v>
      </c>
      <c r="L95" s="203">
        <f>SUM(M95:P95)</f>
        <v>21</v>
      </c>
      <c r="M95" s="201">
        <f>M94</f>
        <v>9</v>
      </c>
      <c r="N95" s="201">
        <f>N94</f>
        <v>0</v>
      </c>
      <c r="O95" s="201">
        <f>O94</f>
        <v>0</v>
      </c>
      <c r="P95" s="201">
        <f>P94</f>
        <v>12</v>
      </c>
      <c r="Q95" s="203">
        <f>SUM(R95:W95)</f>
        <v>4</v>
      </c>
      <c r="R95" s="201">
        <f aca="true" t="shared" si="29" ref="R95:W95">R94</f>
        <v>0</v>
      </c>
      <c r="S95" s="201">
        <f t="shared" si="29"/>
        <v>0</v>
      </c>
      <c r="T95" s="201">
        <f t="shared" si="29"/>
        <v>2</v>
      </c>
      <c r="U95" s="201">
        <f t="shared" si="29"/>
        <v>0</v>
      </c>
      <c r="V95" s="201">
        <f t="shared" si="29"/>
        <v>0</v>
      </c>
      <c r="W95" s="205">
        <f t="shared" si="29"/>
        <v>2</v>
      </c>
      <c r="X95" s="218"/>
      <c r="Y95" s="207" t="str">
        <f>IF(D94=D95,"OK","要確認")</f>
        <v>OK</v>
      </c>
    </row>
    <row r="96" ht="14.25" thickBot="1"/>
    <row r="97" spans="2:15" ht="14.25" thickBot="1">
      <c r="B97" s="281" t="s">
        <v>6</v>
      </c>
      <c r="C97" s="282"/>
      <c r="D97" s="282"/>
      <c r="E97" s="282"/>
      <c r="F97" s="283"/>
      <c r="H97" s="281" t="s">
        <v>14</v>
      </c>
      <c r="I97" s="282"/>
      <c r="J97" s="282"/>
      <c r="K97" s="282"/>
      <c r="L97" s="282"/>
      <c r="M97" s="282"/>
      <c r="N97" s="282"/>
      <c r="O97" s="283"/>
    </row>
    <row r="98" spans="2:15" ht="17.25">
      <c r="B98" s="284" t="s">
        <v>5</v>
      </c>
      <c r="C98" s="285"/>
      <c r="D98" s="285"/>
      <c r="E98" s="286"/>
      <c r="F98" s="9">
        <f>COUNTIF(Q12:Q91,"○")</f>
        <v>4</v>
      </c>
      <c r="H98" s="72" t="s">
        <v>184</v>
      </c>
      <c r="I98" s="73" t="s">
        <v>177</v>
      </c>
      <c r="J98" s="73"/>
      <c r="K98" s="73" t="s">
        <v>183</v>
      </c>
      <c r="L98" s="73" t="s">
        <v>171</v>
      </c>
      <c r="M98" s="73" t="s">
        <v>172</v>
      </c>
      <c r="N98" s="73" t="s">
        <v>185</v>
      </c>
      <c r="O98" s="74" t="s">
        <v>182</v>
      </c>
    </row>
    <row r="99" spans="2:15" ht="18" thickBot="1">
      <c r="B99" s="291" t="s">
        <v>44</v>
      </c>
      <c r="C99" s="292"/>
      <c r="D99" s="292"/>
      <c r="E99" s="293"/>
      <c r="F99" s="10">
        <f>COUNTIF(I12:I91,"&lt;0.3")</f>
        <v>10</v>
      </c>
      <c r="H99" s="75">
        <f>COUNTIF(Y12:Y91,"ア")</f>
        <v>2</v>
      </c>
      <c r="I99" s="76">
        <f>COUNTIF(Y12:Y91,"イ")</f>
        <v>2</v>
      </c>
      <c r="J99" s="76"/>
      <c r="K99" s="76">
        <f>COUNTIF(Y12:Y91,"ウ")</f>
        <v>2</v>
      </c>
      <c r="L99" s="76">
        <f>COUNTIF(Y12:Y91,"エ")</f>
        <v>2</v>
      </c>
      <c r="M99" s="76">
        <f>COUNTIF(Y12:Y91,"オ")</f>
        <v>2</v>
      </c>
      <c r="N99" s="76">
        <f>COUNTIF(Y12:Y91,"カ")</f>
        <v>0</v>
      </c>
      <c r="O99" s="10">
        <f>COUNTIF(Y12:Y91,"キ")</f>
        <v>3</v>
      </c>
    </row>
    <row r="100" spans="2:26" ht="24">
      <c r="B100" s="269" t="s">
        <v>4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ht="24">
      <c r="B101" s="5"/>
    </row>
    <row r="102" spans="2:4" ht="17.25">
      <c r="B102" s="11"/>
      <c r="C102" s="193" t="s">
        <v>75</v>
      </c>
      <c r="D102" s="12" t="str">
        <f>D3</f>
        <v>○○県</v>
      </c>
    </row>
    <row r="103" ht="7.5" customHeight="1" thickBot="1"/>
    <row r="104" spans="2:25" ht="21.75" thickBot="1">
      <c r="B104" s="56"/>
      <c r="C104" s="49"/>
      <c r="D104" s="304" t="s">
        <v>72</v>
      </c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6"/>
    </row>
    <row r="105" spans="2:25" ht="22.5" customHeight="1" thickTop="1">
      <c r="B105" s="273" t="s">
        <v>22</v>
      </c>
      <c r="C105" s="274"/>
      <c r="D105" s="7" t="s">
        <v>23</v>
      </c>
      <c r="E105" s="275" t="s">
        <v>9</v>
      </c>
      <c r="F105" s="277" t="s">
        <v>24</v>
      </c>
      <c r="G105" s="279" t="s">
        <v>25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98" t="str">
        <f>X6</f>
        <v>平成29年4月以降に事業を開始した施設</v>
      </c>
      <c r="Y105" s="300" t="str">
        <f>Y6</f>
        <v>S56以前の建物で耐震診断を行ったが、30年度までに工事予定がない場合の理由</v>
      </c>
    </row>
    <row r="106" spans="2:25" ht="22.5" customHeight="1" thickBot="1">
      <c r="B106" s="50"/>
      <c r="C106" s="51"/>
      <c r="D106" s="175" t="s">
        <v>79</v>
      </c>
      <c r="E106" s="276"/>
      <c r="F106" s="278"/>
      <c r="G106" s="280"/>
      <c r="H106" s="287" t="s">
        <v>26</v>
      </c>
      <c r="I106" s="1"/>
      <c r="J106" s="1"/>
      <c r="K106" s="1"/>
      <c r="L106" s="1"/>
      <c r="M106" s="1"/>
      <c r="N106" s="1"/>
      <c r="O106" s="1"/>
      <c r="P106" s="1"/>
      <c r="Q106" s="287" t="s">
        <v>27</v>
      </c>
      <c r="R106" s="99"/>
      <c r="S106" s="1"/>
      <c r="T106" s="1"/>
      <c r="U106" s="1"/>
      <c r="V106" s="1"/>
      <c r="W106" s="1"/>
      <c r="X106" s="299"/>
      <c r="Y106" s="301"/>
    </row>
    <row r="107" spans="2:25" ht="22.5" customHeight="1">
      <c r="B107" s="52"/>
      <c r="C107" s="294" t="s">
        <v>100</v>
      </c>
      <c r="D107" s="7"/>
      <c r="E107" s="276"/>
      <c r="F107" s="278"/>
      <c r="G107" s="280"/>
      <c r="H107" s="288"/>
      <c r="I107" s="2" t="s">
        <v>69</v>
      </c>
      <c r="J107" s="2"/>
      <c r="K107" s="2" t="s">
        <v>28</v>
      </c>
      <c r="L107" s="3" t="s">
        <v>29</v>
      </c>
      <c r="M107" s="1"/>
      <c r="N107" s="1"/>
      <c r="O107" s="1"/>
      <c r="P107" s="1"/>
      <c r="Q107" s="288"/>
      <c r="R107" s="296" t="s">
        <v>62</v>
      </c>
      <c r="S107" s="289" t="s">
        <v>32</v>
      </c>
      <c r="T107" s="289" t="str">
        <f>T8</f>
        <v>2019.4～2020.3
改修予定</v>
      </c>
      <c r="U107" s="289" t="str">
        <f>U8</f>
        <v>2019.4
以降
診断予定</v>
      </c>
      <c r="V107" s="289" t="str">
        <f>V8</f>
        <v>2019.4
以降
廃止予定</v>
      </c>
      <c r="W107" s="302" t="s">
        <v>30</v>
      </c>
      <c r="X107" s="299"/>
      <c r="Y107" s="119" t="s">
        <v>186</v>
      </c>
    </row>
    <row r="108" spans="2:25" ht="45" customHeight="1">
      <c r="B108" s="52"/>
      <c r="C108" s="295"/>
      <c r="D108" s="7"/>
      <c r="E108" s="276"/>
      <c r="F108" s="278"/>
      <c r="G108" s="280"/>
      <c r="H108" s="190"/>
      <c r="I108" s="189"/>
      <c r="J108" s="189"/>
      <c r="K108" s="189"/>
      <c r="L108" s="3"/>
      <c r="M108" s="69" t="s">
        <v>31</v>
      </c>
      <c r="N108" s="70" t="s">
        <v>32</v>
      </c>
      <c r="O108" s="187" t="str">
        <f>O9</f>
        <v>2019.4～2020.3
改修予定</v>
      </c>
      <c r="P108" s="71" t="s">
        <v>33</v>
      </c>
      <c r="Q108" s="4"/>
      <c r="R108" s="297"/>
      <c r="S108" s="290"/>
      <c r="T108" s="290"/>
      <c r="U108" s="290"/>
      <c r="V108" s="290"/>
      <c r="W108" s="303"/>
      <c r="X108" s="299"/>
      <c r="Y108" s="188" t="s">
        <v>187</v>
      </c>
    </row>
    <row r="109" spans="2:25" ht="18" customHeight="1" thickBot="1">
      <c r="B109" s="54"/>
      <c r="C109" s="164" t="s">
        <v>188</v>
      </c>
      <c r="D109" s="57" t="s">
        <v>189</v>
      </c>
      <c r="E109" s="58"/>
      <c r="F109" s="59" t="s">
        <v>190</v>
      </c>
      <c r="G109" s="60" t="s">
        <v>191</v>
      </c>
      <c r="H109" s="59" t="s">
        <v>192</v>
      </c>
      <c r="I109" s="58"/>
      <c r="J109" s="58"/>
      <c r="K109" s="59" t="s">
        <v>193</v>
      </c>
      <c r="L109" s="61" t="s">
        <v>194</v>
      </c>
      <c r="M109" s="59" t="s">
        <v>195</v>
      </c>
      <c r="N109" s="62" t="s">
        <v>196</v>
      </c>
      <c r="O109" s="63" t="s">
        <v>197</v>
      </c>
      <c r="P109" s="63" t="s">
        <v>198</v>
      </c>
      <c r="Q109" s="64" t="s">
        <v>199</v>
      </c>
      <c r="R109" s="59" t="s">
        <v>200</v>
      </c>
      <c r="S109" s="59" t="s">
        <v>201</v>
      </c>
      <c r="T109" s="59" t="s">
        <v>202</v>
      </c>
      <c r="U109" s="59" t="s">
        <v>203</v>
      </c>
      <c r="V109" s="57" t="s">
        <v>204</v>
      </c>
      <c r="W109" s="62" t="s">
        <v>205</v>
      </c>
      <c r="X109" s="123" t="s">
        <v>206</v>
      </c>
      <c r="Y109" s="176" t="s">
        <v>207</v>
      </c>
    </row>
    <row r="110" spans="1:25" ht="18" customHeight="1">
      <c r="A110">
        <v>1</v>
      </c>
      <c r="B110" s="29" t="s">
        <v>102</v>
      </c>
      <c r="C110" s="30"/>
      <c r="D110" s="31"/>
      <c r="E110" s="31"/>
      <c r="F110" s="32"/>
      <c r="G110" s="33"/>
      <c r="H110" s="33"/>
      <c r="I110" s="32"/>
      <c r="J110" s="32"/>
      <c r="K110" s="32"/>
      <c r="L110" s="33"/>
      <c r="M110" s="32"/>
      <c r="N110" s="32"/>
      <c r="O110" s="32"/>
      <c r="P110" s="32"/>
      <c r="Q110" s="33"/>
      <c r="R110" s="33"/>
      <c r="S110" s="32"/>
      <c r="T110" s="32"/>
      <c r="U110" s="32"/>
      <c r="V110" s="32"/>
      <c r="W110" s="32"/>
      <c r="X110" s="124"/>
      <c r="Y110" s="65"/>
    </row>
    <row r="111" spans="2:25" ht="18" customHeight="1">
      <c r="B111" s="34"/>
      <c r="C111" s="13" t="s">
        <v>0</v>
      </c>
      <c r="D111" s="18" t="s">
        <v>7</v>
      </c>
      <c r="E111" s="14" t="s">
        <v>38</v>
      </c>
      <c r="F111" s="15"/>
      <c r="G111" s="16" t="s">
        <v>39</v>
      </c>
      <c r="H111" s="16" t="s">
        <v>39</v>
      </c>
      <c r="I111" s="17">
        <v>0.2</v>
      </c>
      <c r="J111" s="17"/>
      <c r="K111" s="15"/>
      <c r="L111" s="16" t="s">
        <v>39</v>
      </c>
      <c r="M111" s="15" t="s">
        <v>39</v>
      </c>
      <c r="N111" s="15"/>
      <c r="O111" s="15"/>
      <c r="P111" s="15"/>
      <c r="Q111" s="16"/>
      <c r="R111" s="16"/>
      <c r="S111" s="15"/>
      <c r="T111" s="15"/>
      <c r="U111" s="15"/>
      <c r="V111" s="15"/>
      <c r="W111" s="117"/>
      <c r="X111" s="125"/>
      <c r="Y111" s="120"/>
    </row>
    <row r="112" spans="2:25" ht="18" customHeight="1">
      <c r="B112" s="34"/>
      <c r="C112" s="13"/>
      <c r="D112" s="18" t="s">
        <v>10</v>
      </c>
      <c r="E112" s="14" t="s">
        <v>40</v>
      </c>
      <c r="F112" s="15"/>
      <c r="G112" s="16" t="s">
        <v>39</v>
      </c>
      <c r="H112" s="16" t="s">
        <v>39</v>
      </c>
      <c r="I112" s="17">
        <v>0.8</v>
      </c>
      <c r="J112" s="17"/>
      <c r="K112" s="15" t="s">
        <v>39</v>
      </c>
      <c r="L112" s="16"/>
      <c r="M112" s="15"/>
      <c r="N112" s="15"/>
      <c r="O112" s="15"/>
      <c r="P112" s="15"/>
      <c r="Q112" s="16"/>
      <c r="R112" s="16"/>
      <c r="S112" s="15"/>
      <c r="T112" s="15"/>
      <c r="U112" s="15"/>
      <c r="V112" s="15"/>
      <c r="W112" s="117"/>
      <c r="X112" s="125"/>
      <c r="Y112" s="120"/>
    </row>
    <row r="113" spans="2:25" ht="18" customHeight="1">
      <c r="B113" s="34"/>
      <c r="C113" s="13" t="s">
        <v>8</v>
      </c>
      <c r="D113" s="18" t="s">
        <v>1</v>
      </c>
      <c r="E113" s="14" t="s">
        <v>41</v>
      </c>
      <c r="F113" s="15"/>
      <c r="G113" s="16" t="s">
        <v>39</v>
      </c>
      <c r="H113" s="16" t="s">
        <v>39</v>
      </c>
      <c r="I113" s="17">
        <v>0.4</v>
      </c>
      <c r="J113" s="17"/>
      <c r="K113" s="15"/>
      <c r="L113" s="16" t="s">
        <v>39</v>
      </c>
      <c r="M113" s="15"/>
      <c r="N113" s="15"/>
      <c r="O113" s="15"/>
      <c r="P113" s="15" t="s">
        <v>39</v>
      </c>
      <c r="Q113" s="16"/>
      <c r="R113" s="16"/>
      <c r="S113" s="15"/>
      <c r="T113" s="15"/>
      <c r="U113" s="15"/>
      <c r="V113" s="15"/>
      <c r="W113" s="117"/>
      <c r="X113" s="125"/>
      <c r="Y113" s="120" t="s">
        <v>115</v>
      </c>
    </row>
    <row r="114" spans="2:25" ht="18" customHeight="1">
      <c r="B114" s="34"/>
      <c r="C114" s="13"/>
      <c r="D114" s="18" t="s">
        <v>2</v>
      </c>
      <c r="E114" s="14" t="s">
        <v>42</v>
      </c>
      <c r="F114" s="15"/>
      <c r="G114" s="16" t="s">
        <v>39</v>
      </c>
      <c r="H114" s="16"/>
      <c r="I114" s="17"/>
      <c r="J114" s="17"/>
      <c r="K114" s="15"/>
      <c r="L114" s="16"/>
      <c r="M114" s="15"/>
      <c r="N114" s="15"/>
      <c r="O114" s="15"/>
      <c r="P114" s="15"/>
      <c r="Q114" s="16" t="s">
        <v>39</v>
      </c>
      <c r="R114" s="16"/>
      <c r="S114" s="15"/>
      <c r="T114" s="15" t="s">
        <v>39</v>
      </c>
      <c r="U114" s="15"/>
      <c r="V114" s="15"/>
      <c r="W114" s="117"/>
      <c r="X114" s="125"/>
      <c r="Y114" s="120"/>
    </row>
    <row r="115" spans="2:26" ht="18" customHeight="1">
      <c r="B115" s="34"/>
      <c r="C115" s="19"/>
      <c r="D115" s="20" t="s">
        <v>3</v>
      </c>
      <c r="E115" s="21" t="s">
        <v>42</v>
      </c>
      <c r="F115" s="22"/>
      <c r="G115" s="23" t="s">
        <v>39</v>
      </c>
      <c r="H115" s="23"/>
      <c r="I115" s="24"/>
      <c r="J115" s="24"/>
      <c r="K115" s="22"/>
      <c r="L115" s="23"/>
      <c r="M115" s="22"/>
      <c r="N115" s="22"/>
      <c r="O115" s="22"/>
      <c r="P115" s="22"/>
      <c r="Q115" s="23" t="s">
        <v>39</v>
      </c>
      <c r="R115" s="23"/>
      <c r="S115" s="22"/>
      <c r="T115" s="22"/>
      <c r="U115" s="22"/>
      <c r="V115" s="22"/>
      <c r="W115" s="118" t="s">
        <v>39</v>
      </c>
      <c r="X115" s="126"/>
      <c r="Y115" s="121" t="s">
        <v>182</v>
      </c>
      <c r="Z115" t="s">
        <v>208</v>
      </c>
    </row>
    <row r="116" spans="2:25" ht="18" customHeight="1" thickBot="1">
      <c r="B116" s="34"/>
      <c r="C116" s="19"/>
      <c r="D116" s="20" t="s">
        <v>13</v>
      </c>
      <c r="E116" s="21" t="s">
        <v>43</v>
      </c>
      <c r="F116" s="22" t="s">
        <v>39</v>
      </c>
      <c r="G116" s="23"/>
      <c r="H116" s="23"/>
      <c r="I116" s="24"/>
      <c r="J116" s="24"/>
      <c r="K116" s="22"/>
      <c r="L116" s="23"/>
      <c r="M116" s="22"/>
      <c r="N116" s="22"/>
      <c r="O116" s="22"/>
      <c r="P116" s="22"/>
      <c r="Q116" s="23"/>
      <c r="R116" s="23"/>
      <c r="S116" s="22"/>
      <c r="T116" s="22"/>
      <c r="U116" s="22"/>
      <c r="V116" s="22"/>
      <c r="W116" s="118"/>
      <c r="X116" s="126" t="s">
        <v>39</v>
      </c>
      <c r="Y116" s="121"/>
    </row>
    <row r="117" spans="2:25" ht="18" customHeight="1" thickBot="1" thickTop="1">
      <c r="B117" s="35"/>
      <c r="C117" s="8">
        <f>COUNTA(C111:C116)</f>
        <v>2</v>
      </c>
      <c r="D117" s="6">
        <f>COUNTA(D111:D116)</f>
        <v>6</v>
      </c>
      <c r="E117" s="25"/>
      <c r="F117" s="6">
        <f>COUNTIF(F111:F116,"○")</f>
        <v>1</v>
      </c>
      <c r="G117" s="6">
        <f>COUNTIF(G111:G116,"○")</f>
        <v>5</v>
      </c>
      <c r="H117" s="6">
        <f>COUNTIF(H111:H116,"○")</f>
        <v>3</v>
      </c>
      <c r="I117" s="26"/>
      <c r="J117" s="228"/>
      <c r="K117" s="6">
        <f aca="true" t="shared" si="30" ref="K117:W117">COUNTIF(K111:K116,"○")</f>
        <v>1</v>
      </c>
      <c r="L117" s="6">
        <f t="shared" si="30"/>
        <v>2</v>
      </c>
      <c r="M117" s="6">
        <f t="shared" si="30"/>
        <v>1</v>
      </c>
      <c r="N117" s="6">
        <f t="shared" si="30"/>
        <v>0</v>
      </c>
      <c r="O117" s="6">
        <f t="shared" si="30"/>
        <v>0</v>
      </c>
      <c r="P117" s="6">
        <f t="shared" si="30"/>
        <v>1</v>
      </c>
      <c r="Q117" s="6">
        <f t="shared" si="30"/>
        <v>2</v>
      </c>
      <c r="R117" s="6"/>
      <c r="S117" s="6">
        <f t="shared" si="30"/>
        <v>0</v>
      </c>
      <c r="T117" s="6">
        <f t="shared" si="30"/>
        <v>1</v>
      </c>
      <c r="U117" s="6">
        <f t="shared" si="30"/>
        <v>0</v>
      </c>
      <c r="V117" s="6">
        <f t="shared" si="30"/>
        <v>0</v>
      </c>
      <c r="W117" s="6">
        <f t="shared" si="30"/>
        <v>1</v>
      </c>
      <c r="X117" s="127">
        <f>COUNTIF(X111:X116,"○")</f>
        <v>1</v>
      </c>
      <c r="Y117" s="132"/>
    </row>
    <row r="118" spans="2:25" ht="18" customHeight="1" thickBot="1">
      <c r="B118" s="194"/>
      <c r="C118" s="195"/>
      <c r="D118" s="196"/>
      <c r="E118" s="196"/>
      <c r="F118" s="196"/>
      <c r="G118" s="196"/>
      <c r="H118" s="196"/>
      <c r="I118" s="197"/>
      <c r="J118" s="197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8"/>
      <c r="Y118" s="229"/>
    </row>
    <row r="119" spans="1:25" ht="18" customHeight="1">
      <c r="A119">
        <v>2</v>
      </c>
      <c r="B119" s="29" t="s">
        <v>104</v>
      </c>
      <c r="C119" s="36"/>
      <c r="D119" s="37"/>
      <c r="E119" s="37"/>
      <c r="F119" s="38"/>
      <c r="G119" s="39"/>
      <c r="H119" s="39"/>
      <c r="I119" s="38"/>
      <c r="J119" s="38"/>
      <c r="K119" s="38"/>
      <c r="L119" s="39"/>
      <c r="M119" s="38"/>
      <c r="N119" s="38"/>
      <c r="O119" s="38"/>
      <c r="P119" s="38"/>
      <c r="Q119" s="39"/>
      <c r="R119" s="39"/>
      <c r="S119" s="38"/>
      <c r="T119" s="38"/>
      <c r="U119" s="38"/>
      <c r="V119" s="38"/>
      <c r="W119" s="38"/>
      <c r="X119" s="128"/>
      <c r="Y119" s="66"/>
    </row>
    <row r="120" spans="2:25" ht="18" customHeight="1">
      <c r="B120" s="34"/>
      <c r="C120" s="13" t="s">
        <v>0</v>
      </c>
      <c r="D120" s="18" t="s">
        <v>7</v>
      </c>
      <c r="E120" s="14" t="s">
        <v>38</v>
      </c>
      <c r="F120" s="15"/>
      <c r="G120" s="16" t="s">
        <v>39</v>
      </c>
      <c r="H120" s="16" t="s">
        <v>39</v>
      </c>
      <c r="I120" s="17">
        <v>0.2</v>
      </c>
      <c r="J120" s="17"/>
      <c r="K120" s="15"/>
      <c r="L120" s="16" t="s">
        <v>39</v>
      </c>
      <c r="M120" s="15" t="s">
        <v>39</v>
      </c>
      <c r="N120" s="15"/>
      <c r="O120" s="15"/>
      <c r="P120" s="15"/>
      <c r="Q120" s="16"/>
      <c r="R120" s="16"/>
      <c r="S120" s="15"/>
      <c r="T120" s="15"/>
      <c r="U120" s="15"/>
      <c r="V120" s="15"/>
      <c r="W120" s="117"/>
      <c r="X120" s="125"/>
      <c r="Y120" s="120"/>
    </row>
    <row r="121" spans="2:25" ht="18" customHeight="1">
      <c r="B121" s="34"/>
      <c r="C121" s="13"/>
      <c r="D121" s="18" t="s">
        <v>10</v>
      </c>
      <c r="E121" s="14" t="s">
        <v>40</v>
      </c>
      <c r="F121" s="15"/>
      <c r="G121" s="16" t="s">
        <v>39</v>
      </c>
      <c r="H121" s="16" t="s">
        <v>39</v>
      </c>
      <c r="I121" s="17">
        <v>0.8</v>
      </c>
      <c r="J121" s="17"/>
      <c r="K121" s="15" t="s">
        <v>39</v>
      </c>
      <c r="L121" s="16"/>
      <c r="M121" s="15"/>
      <c r="N121" s="15"/>
      <c r="O121" s="15"/>
      <c r="P121" s="15"/>
      <c r="Q121" s="16"/>
      <c r="R121" s="16"/>
      <c r="S121" s="15"/>
      <c r="T121" s="15"/>
      <c r="U121" s="15"/>
      <c r="V121" s="15"/>
      <c r="W121" s="117"/>
      <c r="X121" s="125"/>
      <c r="Y121" s="120"/>
    </row>
    <row r="122" spans="2:25" ht="18" customHeight="1">
      <c r="B122" s="34"/>
      <c r="C122" s="13" t="s">
        <v>8</v>
      </c>
      <c r="D122" s="18" t="s">
        <v>1</v>
      </c>
      <c r="E122" s="14" t="s">
        <v>41</v>
      </c>
      <c r="F122" s="15"/>
      <c r="G122" s="16" t="s">
        <v>39</v>
      </c>
      <c r="H122" s="16" t="s">
        <v>39</v>
      </c>
      <c r="I122" s="17">
        <v>0.4</v>
      </c>
      <c r="J122" s="17"/>
      <c r="K122" s="15"/>
      <c r="L122" s="16" t="s">
        <v>39</v>
      </c>
      <c r="M122" s="15"/>
      <c r="N122" s="15"/>
      <c r="O122" s="15"/>
      <c r="P122" s="15" t="s">
        <v>39</v>
      </c>
      <c r="Q122" s="16"/>
      <c r="R122" s="16"/>
      <c r="S122" s="15"/>
      <c r="T122" s="15"/>
      <c r="U122" s="15"/>
      <c r="V122" s="15"/>
      <c r="W122" s="117"/>
      <c r="X122" s="125"/>
      <c r="Y122" s="120" t="s">
        <v>105</v>
      </c>
    </row>
    <row r="123" spans="2:25" ht="18" customHeight="1">
      <c r="B123" s="34"/>
      <c r="C123" s="13"/>
      <c r="D123" s="18"/>
      <c r="E123" s="14"/>
      <c r="F123" s="15"/>
      <c r="G123" s="16"/>
      <c r="H123" s="16"/>
      <c r="I123" s="17"/>
      <c r="J123" s="17"/>
      <c r="K123" s="15"/>
      <c r="L123" s="16"/>
      <c r="M123" s="15"/>
      <c r="N123" s="15"/>
      <c r="O123" s="15"/>
      <c r="P123" s="15"/>
      <c r="Q123" s="16"/>
      <c r="R123" s="16"/>
      <c r="S123" s="15"/>
      <c r="T123" s="15"/>
      <c r="U123" s="15"/>
      <c r="V123" s="15"/>
      <c r="W123" s="117"/>
      <c r="X123" s="125"/>
      <c r="Y123" s="120"/>
    </row>
    <row r="124" spans="2:25" ht="18" customHeight="1" thickBot="1">
      <c r="B124" s="34"/>
      <c r="C124" s="19"/>
      <c r="D124" s="20"/>
      <c r="E124" s="21"/>
      <c r="F124" s="22"/>
      <c r="G124" s="23"/>
      <c r="H124" s="23"/>
      <c r="I124" s="24"/>
      <c r="J124" s="24"/>
      <c r="K124" s="22"/>
      <c r="L124" s="23"/>
      <c r="M124" s="22"/>
      <c r="N124" s="22"/>
      <c r="O124" s="22"/>
      <c r="P124" s="22"/>
      <c r="Q124" s="23"/>
      <c r="R124" s="23"/>
      <c r="S124" s="22"/>
      <c r="T124" s="22"/>
      <c r="U124" s="22"/>
      <c r="V124" s="22"/>
      <c r="W124" s="118"/>
      <c r="X124" s="126"/>
      <c r="Y124" s="121"/>
    </row>
    <row r="125" spans="2:25" ht="18" customHeight="1" thickBot="1" thickTop="1">
      <c r="B125" s="226"/>
      <c r="C125" s="8">
        <f>COUNTA(C120:C124)</f>
        <v>2</v>
      </c>
      <c r="D125" s="6">
        <f>COUNTA(D120:D124)</f>
        <v>3</v>
      </c>
      <c r="E125" s="25"/>
      <c r="F125" s="6">
        <f>COUNTIF(F120:F124,"○")</f>
        <v>0</v>
      </c>
      <c r="G125" s="6">
        <f>COUNTIF(G120:G124,"○")</f>
        <v>3</v>
      </c>
      <c r="H125" s="6">
        <f>COUNTIF(H120:H124,"○")</f>
        <v>3</v>
      </c>
      <c r="I125" s="26"/>
      <c r="J125" s="26"/>
      <c r="K125" s="6">
        <f>COUNTIF(K120:K124,"○")</f>
        <v>1</v>
      </c>
      <c r="L125" s="6">
        <f aca="true" t="shared" si="31" ref="L125:Q125">COUNTIF(L120:L124,"○")</f>
        <v>2</v>
      </c>
      <c r="M125" s="6">
        <f t="shared" si="31"/>
        <v>1</v>
      </c>
      <c r="N125" s="6">
        <f t="shared" si="31"/>
        <v>0</v>
      </c>
      <c r="O125" s="6">
        <f t="shared" si="31"/>
        <v>0</v>
      </c>
      <c r="P125" s="6">
        <f t="shared" si="31"/>
        <v>1</v>
      </c>
      <c r="Q125" s="6">
        <f t="shared" si="31"/>
        <v>0</v>
      </c>
      <c r="R125" s="6">
        <f>COUNTIF(R119:R124,"○")</f>
        <v>0</v>
      </c>
      <c r="S125" s="6">
        <f aca="true" t="shared" si="32" ref="S125:X125">COUNTIF(S120:S124,"○")</f>
        <v>0</v>
      </c>
      <c r="T125" s="6">
        <f t="shared" si="32"/>
        <v>0</v>
      </c>
      <c r="U125" s="6">
        <f t="shared" si="32"/>
        <v>0</v>
      </c>
      <c r="V125" s="6">
        <f t="shared" si="32"/>
        <v>0</v>
      </c>
      <c r="W125" s="6">
        <f t="shared" si="32"/>
        <v>0</v>
      </c>
      <c r="X125" s="127">
        <f t="shared" si="32"/>
        <v>0</v>
      </c>
      <c r="Y125" s="122"/>
    </row>
    <row r="126" spans="2:25" ht="18" customHeight="1" thickBot="1" thickTop="1">
      <c r="B126" s="217"/>
      <c r="C126" s="200" t="s">
        <v>136</v>
      </c>
      <c r="D126" s="201">
        <f>F126+G126</f>
        <v>3</v>
      </c>
      <c r="E126" s="202"/>
      <c r="F126" s="201">
        <f>F125</f>
        <v>0</v>
      </c>
      <c r="G126" s="203">
        <f>H126+Q126</f>
        <v>3</v>
      </c>
      <c r="H126" s="203">
        <f>K126+L126</f>
        <v>3</v>
      </c>
      <c r="I126" s="204"/>
      <c r="J126" s="26"/>
      <c r="K126" s="201">
        <f>K125</f>
        <v>1</v>
      </c>
      <c r="L126" s="203">
        <f>SUM(M126:P126)</f>
        <v>2</v>
      </c>
      <c r="M126" s="201">
        <f>M125</f>
        <v>1</v>
      </c>
      <c r="N126" s="201">
        <f>N125</f>
        <v>0</v>
      </c>
      <c r="O126" s="201">
        <f>O125</f>
        <v>0</v>
      </c>
      <c r="P126" s="201">
        <f>P125</f>
        <v>1</v>
      </c>
      <c r="Q126" s="203">
        <f>SUM(R126:W126)</f>
        <v>0</v>
      </c>
      <c r="R126" s="201">
        <f aca="true" t="shared" si="33" ref="R126:W126">R125</f>
        <v>0</v>
      </c>
      <c r="S126" s="201">
        <f t="shared" si="33"/>
        <v>0</v>
      </c>
      <c r="T126" s="201">
        <f t="shared" si="33"/>
        <v>0</v>
      </c>
      <c r="U126" s="201">
        <f t="shared" si="33"/>
        <v>0</v>
      </c>
      <c r="V126" s="201">
        <f t="shared" si="33"/>
        <v>0</v>
      </c>
      <c r="W126" s="205">
        <f t="shared" si="33"/>
        <v>0</v>
      </c>
      <c r="X126" s="218"/>
      <c r="Y126" s="207" t="str">
        <f>IF(D125=D126,"OK","要確認")</f>
        <v>OK</v>
      </c>
    </row>
    <row r="127" spans="1:25" ht="18" customHeight="1">
      <c r="A127">
        <v>3</v>
      </c>
      <c r="B127" s="29" t="s">
        <v>107</v>
      </c>
      <c r="C127" s="36"/>
      <c r="D127" s="37"/>
      <c r="E127" s="37"/>
      <c r="F127" s="38"/>
      <c r="G127" s="39"/>
      <c r="H127" s="39"/>
      <c r="I127" s="38"/>
      <c r="J127" s="38"/>
      <c r="K127" s="38"/>
      <c r="L127" s="39"/>
      <c r="M127" s="38"/>
      <c r="N127" s="38"/>
      <c r="O127" s="38"/>
      <c r="P127" s="38"/>
      <c r="Q127" s="39"/>
      <c r="R127" s="39"/>
      <c r="S127" s="38"/>
      <c r="T127" s="38"/>
      <c r="U127" s="38"/>
      <c r="V127" s="38"/>
      <c r="W127" s="38"/>
      <c r="X127" s="128"/>
      <c r="Y127" s="66"/>
    </row>
    <row r="128" spans="2:25" ht="18" customHeight="1">
      <c r="B128" s="34"/>
      <c r="C128" s="13" t="s">
        <v>0</v>
      </c>
      <c r="D128" s="18" t="s">
        <v>7</v>
      </c>
      <c r="E128" s="14" t="s">
        <v>38</v>
      </c>
      <c r="F128" s="15"/>
      <c r="G128" s="16" t="s">
        <v>39</v>
      </c>
      <c r="H128" s="16" t="s">
        <v>39</v>
      </c>
      <c r="I128" s="17">
        <v>0.2</v>
      </c>
      <c r="J128" s="17"/>
      <c r="K128" s="15"/>
      <c r="L128" s="16" t="s">
        <v>39</v>
      </c>
      <c r="M128" s="15" t="s">
        <v>39</v>
      </c>
      <c r="N128" s="15"/>
      <c r="O128" s="15"/>
      <c r="P128" s="15"/>
      <c r="Q128" s="16"/>
      <c r="R128" s="16"/>
      <c r="S128" s="15"/>
      <c r="T128" s="15"/>
      <c r="U128" s="15"/>
      <c r="V128" s="15"/>
      <c r="W128" s="117"/>
      <c r="X128" s="125"/>
      <c r="Y128" s="120"/>
    </row>
    <row r="129" spans="2:25" ht="18" customHeight="1">
      <c r="B129" s="34"/>
      <c r="C129" s="13"/>
      <c r="D129" s="18" t="s">
        <v>10</v>
      </c>
      <c r="E129" s="14" t="s">
        <v>40</v>
      </c>
      <c r="F129" s="15"/>
      <c r="G129" s="16" t="s">
        <v>39</v>
      </c>
      <c r="H129" s="16" t="s">
        <v>39</v>
      </c>
      <c r="I129" s="17">
        <v>0.8</v>
      </c>
      <c r="J129" s="17"/>
      <c r="K129" s="15" t="s">
        <v>39</v>
      </c>
      <c r="L129" s="16"/>
      <c r="M129" s="15"/>
      <c r="N129" s="15"/>
      <c r="O129" s="15"/>
      <c r="P129" s="15"/>
      <c r="Q129" s="16"/>
      <c r="R129" s="16"/>
      <c r="S129" s="15"/>
      <c r="T129" s="15"/>
      <c r="U129" s="15"/>
      <c r="V129" s="15"/>
      <c r="W129" s="117"/>
      <c r="X129" s="125"/>
      <c r="Y129" s="120"/>
    </row>
    <row r="130" spans="2:25" ht="18" customHeight="1">
      <c r="B130" s="34"/>
      <c r="C130" s="13" t="s">
        <v>8</v>
      </c>
      <c r="D130" s="18" t="s">
        <v>1</v>
      </c>
      <c r="E130" s="14" t="s">
        <v>41</v>
      </c>
      <c r="F130" s="15"/>
      <c r="G130" s="16" t="s">
        <v>39</v>
      </c>
      <c r="H130" s="16" t="s">
        <v>39</v>
      </c>
      <c r="I130" s="17">
        <v>0.4</v>
      </c>
      <c r="J130" s="17"/>
      <c r="K130" s="15"/>
      <c r="L130" s="16" t="s">
        <v>39</v>
      </c>
      <c r="M130" s="15"/>
      <c r="N130" s="15"/>
      <c r="O130" s="15"/>
      <c r="P130" s="15" t="s">
        <v>39</v>
      </c>
      <c r="Q130" s="16"/>
      <c r="R130" s="16"/>
      <c r="S130" s="15"/>
      <c r="T130" s="15"/>
      <c r="U130" s="15"/>
      <c r="V130" s="15"/>
      <c r="W130" s="117"/>
      <c r="X130" s="125"/>
      <c r="Y130" s="120" t="s">
        <v>183</v>
      </c>
    </row>
    <row r="131" spans="2:25" ht="18" customHeight="1">
      <c r="B131" s="34"/>
      <c r="C131" s="13"/>
      <c r="D131" s="18"/>
      <c r="E131" s="14"/>
      <c r="F131" s="15"/>
      <c r="G131" s="16"/>
      <c r="H131" s="16"/>
      <c r="I131" s="17"/>
      <c r="J131" s="17"/>
      <c r="K131" s="15"/>
      <c r="L131" s="16"/>
      <c r="M131" s="15"/>
      <c r="N131" s="15"/>
      <c r="O131" s="15"/>
      <c r="P131" s="15"/>
      <c r="Q131" s="16"/>
      <c r="R131" s="16"/>
      <c r="S131" s="15"/>
      <c r="T131" s="15"/>
      <c r="U131" s="15"/>
      <c r="V131" s="15"/>
      <c r="W131" s="117"/>
      <c r="X131" s="125"/>
      <c r="Y131" s="120"/>
    </row>
    <row r="132" spans="2:25" ht="18" customHeight="1" thickBot="1">
      <c r="B132" s="34"/>
      <c r="C132" s="19"/>
      <c r="D132" s="20"/>
      <c r="E132" s="21"/>
      <c r="F132" s="22"/>
      <c r="G132" s="23"/>
      <c r="H132" s="23"/>
      <c r="I132" s="24"/>
      <c r="J132" s="24"/>
      <c r="K132" s="22"/>
      <c r="L132" s="23"/>
      <c r="M132" s="22"/>
      <c r="N132" s="22"/>
      <c r="O132" s="22"/>
      <c r="P132" s="22"/>
      <c r="Q132" s="23"/>
      <c r="R132" s="23"/>
      <c r="S132" s="22"/>
      <c r="T132" s="22"/>
      <c r="U132" s="22"/>
      <c r="V132" s="22"/>
      <c r="W132" s="118"/>
      <c r="X132" s="126"/>
      <c r="Y132" s="121"/>
    </row>
    <row r="133" spans="2:25" ht="18" customHeight="1" thickBot="1" thickTop="1">
      <c r="B133" s="226"/>
      <c r="C133" s="8">
        <f>COUNTA(C128:C132)</f>
        <v>2</v>
      </c>
      <c r="D133" s="6">
        <f>COUNTA(D128:D132)</f>
        <v>3</v>
      </c>
      <c r="E133" s="25"/>
      <c r="F133" s="6">
        <f>COUNTIF(F128:F132,"○")</f>
        <v>0</v>
      </c>
      <c r="G133" s="6">
        <f>COUNTIF(G128:G132,"○")</f>
        <v>3</v>
      </c>
      <c r="H133" s="6">
        <f>COUNTIF(H128:H132,"○")</f>
        <v>3</v>
      </c>
      <c r="I133" s="26"/>
      <c r="J133" s="26"/>
      <c r="K133" s="6">
        <f>COUNTIF(K128:K132,"○")</f>
        <v>1</v>
      </c>
      <c r="L133" s="6">
        <f aca="true" t="shared" si="34" ref="L133:Q133">COUNTIF(L128:L132,"○")</f>
        <v>2</v>
      </c>
      <c r="M133" s="6">
        <f t="shared" si="34"/>
        <v>1</v>
      </c>
      <c r="N133" s="6">
        <f t="shared" si="34"/>
        <v>0</v>
      </c>
      <c r="O133" s="6">
        <f t="shared" si="34"/>
        <v>0</v>
      </c>
      <c r="P133" s="6">
        <f t="shared" si="34"/>
        <v>1</v>
      </c>
      <c r="Q133" s="6">
        <f t="shared" si="34"/>
        <v>0</v>
      </c>
      <c r="R133" s="6">
        <f>COUNTIF(R127:R132,"○")</f>
        <v>0</v>
      </c>
      <c r="S133" s="6">
        <f aca="true" t="shared" si="35" ref="S133:X133">COUNTIF(S128:S132,"○")</f>
        <v>0</v>
      </c>
      <c r="T133" s="6">
        <f t="shared" si="35"/>
        <v>0</v>
      </c>
      <c r="U133" s="6">
        <f t="shared" si="35"/>
        <v>0</v>
      </c>
      <c r="V133" s="6">
        <f t="shared" si="35"/>
        <v>0</v>
      </c>
      <c r="W133" s="6">
        <f t="shared" si="35"/>
        <v>0</v>
      </c>
      <c r="X133" s="127">
        <f t="shared" si="35"/>
        <v>0</v>
      </c>
      <c r="Y133" s="122"/>
    </row>
    <row r="134" spans="2:25" ht="18" customHeight="1" thickBot="1" thickTop="1">
      <c r="B134" s="217"/>
      <c r="C134" s="200" t="s">
        <v>136</v>
      </c>
      <c r="D134" s="201">
        <f>F134+G134</f>
        <v>3</v>
      </c>
      <c r="E134" s="202"/>
      <c r="F134" s="201">
        <f>F133</f>
        <v>0</v>
      </c>
      <c r="G134" s="203">
        <f>H134+Q134</f>
        <v>3</v>
      </c>
      <c r="H134" s="203">
        <f>K134+L134</f>
        <v>3</v>
      </c>
      <c r="I134" s="204"/>
      <c r="J134" s="26"/>
      <c r="K134" s="201">
        <f>K133</f>
        <v>1</v>
      </c>
      <c r="L134" s="203">
        <f>SUM(M134:P134)</f>
        <v>2</v>
      </c>
      <c r="M134" s="201">
        <f>M133</f>
        <v>1</v>
      </c>
      <c r="N134" s="201">
        <f>N133</f>
        <v>0</v>
      </c>
      <c r="O134" s="201">
        <f>O133</f>
        <v>0</v>
      </c>
      <c r="P134" s="201">
        <f>P133</f>
        <v>1</v>
      </c>
      <c r="Q134" s="203">
        <f>SUM(R134:W134)</f>
        <v>0</v>
      </c>
      <c r="R134" s="201">
        <f aca="true" t="shared" si="36" ref="R134:W134">R133</f>
        <v>0</v>
      </c>
      <c r="S134" s="201">
        <f t="shared" si="36"/>
        <v>0</v>
      </c>
      <c r="T134" s="201">
        <f t="shared" si="36"/>
        <v>0</v>
      </c>
      <c r="U134" s="201">
        <f t="shared" si="36"/>
        <v>0</v>
      </c>
      <c r="V134" s="201">
        <f t="shared" si="36"/>
        <v>0</v>
      </c>
      <c r="W134" s="205">
        <f t="shared" si="36"/>
        <v>0</v>
      </c>
      <c r="X134" s="218"/>
      <c r="Y134" s="207" t="str">
        <f>IF(D133=D134,"OK","要確認")</f>
        <v>OK</v>
      </c>
    </row>
    <row r="135" spans="1:25" ht="18" customHeight="1" thickTop="1">
      <c r="A135">
        <v>4</v>
      </c>
      <c r="B135" s="29" t="s">
        <v>108</v>
      </c>
      <c r="C135" s="40"/>
      <c r="D135" s="41"/>
      <c r="E135" s="41"/>
      <c r="F135" s="42"/>
      <c r="G135" s="43"/>
      <c r="H135" s="43"/>
      <c r="I135" s="42"/>
      <c r="J135" s="42"/>
      <c r="K135" s="42"/>
      <c r="L135" s="43"/>
      <c r="M135" s="42"/>
      <c r="N135" s="42"/>
      <c r="O135" s="42"/>
      <c r="P135" s="42"/>
      <c r="Q135" s="43"/>
      <c r="R135" s="43"/>
      <c r="S135" s="42"/>
      <c r="T135" s="42"/>
      <c r="U135" s="42"/>
      <c r="V135" s="42"/>
      <c r="W135" s="42"/>
      <c r="X135" s="129"/>
      <c r="Y135" s="67"/>
    </row>
    <row r="136" spans="2:25" ht="18" customHeight="1">
      <c r="B136" s="34"/>
      <c r="C136" s="13" t="s">
        <v>0</v>
      </c>
      <c r="D136" s="18" t="s">
        <v>7</v>
      </c>
      <c r="E136" s="14" t="s">
        <v>38</v>
      </c>
      <c r="F136" s="15"/>
      <c r="G136" s="16" t="s">
        <v>39</v>
      </c>
      <c r="H136" s="16" t="s">
        <v>39</v>
      </c>
      <c r="I136" s="17">
        <v>0.2</v>
      </c>
      <c r="J136" s="17"/>
      <c r="K136" s="15"/>
      <c r="L136" s="16" t="s">
        <v>39</v>
      </c>
      <c r="M136" s="15" t="s">
        <v>39</v>
      </c>
      <c r="N136" s="15"/>
      <c r="O136" s="15"/>
      <c r="P136" s="15"/>
      <c r="Q136" s="16"/>
      <c r="R136" s="16"/>
      <c r="S136" s="15"/>
      <c r="T136" s="15"/>
      <c r="U136" s="15"/>
      <c r="V136" s="15"/>
      <c r="W136" s="117"/>
      <c r="X136" s="125"/>
      <c r="Y136" s="120"/>
    </row>
    <row r="137" spans="2:25" ht="18" customHeight="1">
      <c r="B137" s="34"/>
      <c r="C137" s="13"/>
      <c r="D137" s="18" t="s">
        <v>10</v>
      </c>
      <c r="E137" s="14" t="s">
        <v>40</v>
      </c>
      <c r="F137" s="15"/>
      <c r="G137" s="16" t="s">
        <v>39</v>
      </c>
      <c r="H137" s="16" t="s">
        <v>39</v>
      </c>
      <c r="I137" s="17">
        <v>0.8</v>
      </c>
      <c r="J137" s="17"/>
      <c r="K137" s="15" t="s">
        <v>39</v>
      </c>
      <c r="L137" s="16"/>
      <c r="M137" s="15"/>
      <c r="N137" s="15"/>
      <c r="O137" s="15"/>
      <c r="P137" s="15"/>
      <c r="Q137" s="16"/>
      <c r="R137" s="16"/>
      <c r="S137" s="15"/>
      <c r="T137" s="15"/>
      <c r="U137" s="15"/>
      <c r="V137" s="15"/>
      <c r="W137" s="117"/>
      <c r="X137" s="125"/>
      <c r="Y137" s="120"/>
    </row>
    <row r="138" spans="2:25" ht="18" customHeight="1">
      <c r="B138" s="34"/>
      <c r="C138" s="13" t="s">
        <v>8</v>
      </c>
      <c r="D138" s="18" t="s">
        <v>1</v>
      </c>
      <c r="E138" s="14" t="s">
        <v>41</v>
      </c>
      <c r="F138" s="15"/>
      <c r="G138" s="16" t="s">
        <v>39</v>
      </c>
      <c r="H138" s="16" t="s">
        <v>39</v>
      </c>
      <c r="I138" s="17">
        <v>0.4</v>
      </c>
      <c r="J138" s="17"/>
      <c r="K138" s="15"/>
      <c r="L138" s="16" t="s">
        <v>39</v>
      </c>
      <c r="M138" s="15"/>
      <c r="N138" s="15"/>
      <c r="O138" s="15"/>
      <c r="P138" s="15" t="s">
        <v>39</v>
      </c>
      <c r="Q138" s="16"/>
      <c r="R138" s="16"/>
      <c r="S138" s="15"/>
      <c r="T138" s="15"/>
      <c r="U138" s="15"/>
      <c r="V138" s="15"/>
      <c r="W138" s="117"/>
      <c r="X138" s="125"/>
      <c r="Y138" s="120" t="s">
        <v>171</v>
      </c>
    </row>
    <row r="139" spans="2:25" ht="18" customHeight="1">
      <c r="B139" s="34"/>
      <c r="C139" s="13"/>
      <c r="D139" s="18"/>
      <c r="E139" s="14"/>
      <c r="F139" s="15"/>
      <c r="G139" s="16"/>
      <c r="H139" s="16"/>
      <c r="I139" s="17"/>
      <c r="J139" s="17"/>
      <c r="K139" s="15"/>
      <c r="L139" s="16"/>
      <c r="M139" s="15"/>
      <c r="N139" s="15"/>
      <c r="O139" s="15"/>
      <c r="P139" s="15"/>
      <c r="Q139" s="16"/>
      <c r="R139" s="16"/>
      <c r="S139" s="15"/>
      <c r="T139" s="15"/>
      <c r="U139" s="15"/>
      <c r="V139" s="15"/>
      <c r="W139" s="117"/>
      <c r="X139" s="125"/>
      <c r="Y139" s="120"/>
    </row>
    <row r="140" spans="2:25" ht="18" customHeight="1" thickBot="1">
      <c r="B140" s="34"/>
      <c r="C140" s="19"/>
      <c r="D140" s="20"/>
      <c r="E140" s="21"/>
      <c r="F140" s="22"/>
      <c r="G140" s="23"/>
      <c r="H140" s="23"/>
      <c r="I140" s="24"/>
      <c r="J140" s="24"/>
      <c r="K140" s="22"/>
      <c r="L140" s="23"/>
      <c r="M140" s="22"/>
      <c r="N140" s="22"/>
      <c r="O140" s="22"/>
      <c r="P140" s="22"/>
      <c r="Q140" s="23"/>
      <c r="R140" s="23"/>
      <c r="S140" s="22"/>
      <c r="T140" s="22"/>
      <c r="U140" s="22"/>
      <c r="V140" s="22"/>
      <c r="W140" s="118"/>
      <c r="X140" s="126"/>
      <c r="Y140" s="121"/>
    </row>
    <row r="141" spans="2:25" ht="18" customHeight="1" thickBot="1" thickTop="1">
      <c r="B141" s="226"/>
      <c r="C141" s="8">
        <f>COUNTA(C136:C140)</f>
        <v>2</v>
      </c>
      <c r="D141" s="6">
        <f>COUNTA(D136:D140)</f>
        <v>3</v>
      </c>
      <c r="E141" s="25"/>
      <c r="F141" s="6">
        <f>COUNTIF(F136:F140,"○")</f>
        <v>0</v>
      </c>
      <c r="G141" s="6">
        <f>COUNTIF(G136:G140,"○")</f>
        <v>3</v>
      </c>
      <c r="H141" s="6">
        <f>COUNTIF(H136:H140,"○")</f>
        <v>3</v>
      </c>
      <c r="I141" s="26"/>
      <c r="J141" s="26"/>
      <c r="K141" s="6">
        <f>COUNTIF(K136:K140,"○")</f>
        <v>1</v>
      </c>
      <c r="L141" s="6">
        <f aca="true" t="shared" si="37" ref="L141:Q141">COUNTIF(L136:L140,"○")</f>
        <v>2</v>
      </c>
      <c r="M141" s="6">
        <f t="shared" si="37"/>
        <v>1</v>
      </c>
      <c r="N141" s="6">
        <f t="shared" si="37"/>
        <v>0</v>
      </c>
      <c r="O141" s="6">
        <f t="shared" si="37"/>
        <v>0</v>
      </c>
      <c r="P141" s="6">
        <f t="shared" si="37"/>
        <v>1</v>
      </c>
      <c r="Q141" s="6">
        <f t="shared" si="37"/>
        <v>0</v>
      </c>
      <c r="R141" s="6">
        <f>COUNTIF(R135:R140,"○")</f>
        <v>0</v>
      </c>
      <c r="S141" s="6">
        <f aca="true" t="shared" si="38" ref="S141:X141">COUNTIF(S136:S140,"○")</f>
        <v>0</v>
      </c>
      <c r="T141" s="6">
        <f t="shared" si="38"/>
        <v>0</v>
      </c>
      <c r="U141" s="6">
        <f t="shared" si="38"/>
        <v>0</v>
      </c>
      <c r="V141" s="6">
        <f t="shared" si="38"/>
        <v>0</v>
      </c>
      <c r="W141" s="6">
        <f t="shared" si="38"/>
        <v>0</v>
      </c>
      <c r="X141" s="127">
        <f t="shared" si="38"/>
        <v>0</v>
      </c>
      <c r="Y141" s="122"/>
    </row>
    <row r="142" spans="2:25" ht="18" customHeight="1" thickBot="1" thickTop="1">
      <c r="B142" s="217"/>
      <c r="C142" s="200" t="s">
        <v>136</v>
      </c>
      <c r="D142" s="201">
        <f>F142+G142</f>
        <v>3</v>
      </c>
      <c r="E142" s="202"/>
      <c r="F142" s="201">
        <f>F141</f>
        <v>0</v>
      </c>
      <c r="G142" s="203">
        <f>H142+Q142</f>
        <v>3</v>
      </c>
      <c r="H142" s="203">
        <f>K142+L142</f>
        <v>3</v>
      </c>
      <c r="I142" s="204"/>
      <c r="J142" s="26"/>
      <c r="K142" s="201">
        <f>K141</f>
        <v>1</v>
      </c>
      <c r="L142" s="203">
        <f>SUM(M142:P142)</f>
        <v>2</v>
      </c>
      <c r="M142" s="201">
        <f>M141</f>
        <v>1</v>
      </c>
      <c r="N142" s="201">
        <f>N141</f>
        <v>0</v>
      </c>
      <c r="O142" s="201">
        <f>O141</f>
        <v>0</v>
      </c>
      <c r="P142" s="201">
        <f>P141</f>
        <v>1</v>
      </c>
      <c r="Q142" s="203">
        <f>SUM(R142:W142)</f>
        <v>0</v>
      </c>
      <c r="R142" s="201">
        <f aca="true" t="shared" si="39" ref="R142:W142">R141</f>
        <v>0</v>
      </c>
      <c r="S142" s="201">
        <f t="shared" si="39"/>
        <v>0</v>
      </c>
      <c r="T142" s="201">
        <f t="shared" si="39"/>
        <v>0</v>
      </c>
      <c r="U142" s="201">
        <f t="shared" si="39"/>
        <v>0</v>
      </c>
      <c r="V142" s="201">
        <f t="shared" si="39"/>
        <v>0</v>
      </c>
      <c r="W142" s="205">
        <f t="shared" si="39"/>
        <v>0</v>
      </c>
      <c r="X142" s="218"/>
      <c r="Y142" s="207" t="str">
        <f>IF(D141=D142,"OK","要確認")</f>
        <v>OK</v>
      </c>
    </row>
    <row r="143" spans="1:25" ht="18" customHeight="1" thickTop="1">
      <c r="A143">
        <v>5</v>
      </c>
      <c r="B143" s="29" t="s">
        <v>109</v>
      </c>
      <c r="C143" s="40"/>
      <c r="D143" s="41"/>
      <c r="E143" s="41"/>
      <c r="F143" s="42"/>
      <c r="G143" s="43"/>
      <c r="H143" s="43"/>
      <c r="I143" s="42"/>
      <c r="J143" s="42"/>
      <c r="K143" s="42"/>
      <c r="L143" s="43"/>
      <c r="M143" s="42"/>
      <c r="N143" s="42"/>
      <c r="O143" s="42"/>
      <c r="P143" s="42"/>
      <c r="Q143" s="43"/>
      <c r="R143" s="43"/>
      <c r="S143" s="42"/>
      <c r="T143" s="42"/>
      <c r="U143" s="42"/>
      <c r="V143" s="42"/>
      <c r="W143" s="42"/>
      <c r="X143" s="129"/>
      <c r="Y143" s="67"/>
    </row>
    <row r="144" spans="2:25" ht="18" customHeight="1">
      <c r="B144" s="34"/>
      <c r="C144" s="13" t="s">
        <v>0</v>
      </c>
      <c r="D144" s="18" t="s">
        <v>7</v>
      </c>
      <c r="E144" s="14" t="s">
        <v>38</v>
      </c>
      <c r="F144" s="15"/>
      <c r="G144" s="16" t="s">
        <v>39</v>
      </c>
      <c r="H144" s="16" t="s">
        <v>39</v>
      </c>
      <c r="I144" s="17">
        <v>0.2</v>
      </c>
      <c r="J144" s="17"/>
      <c r="K144" s="15"/>
      <c r="L144" s="16" t="s">
        <v>39</v>
      </c>
      <c r="M144" s="15" t="s">
        <v>39</v>
      </c>
      <c r="N144" s="15"/>
      <c r="O144" s="15"/>
      <c r="P144" s="15"/>
      <c r="Q144" s="16"/>
      <c r="R144" s="16"/>
      <c r="S144" s="15"/>
      <c r="T144" s="15"/>
      <c r="U144" s="15"/>
      <c r="V144" s="15"/>
      <c r="W144" s="117"/>
      <c r="X144" s="125"/>
      <c r="Y144" s="120"/>
    </row>
    <row r="145" spans="2:25" ht="18" customHeight="1">
      <c r="B145" s="34"/>
      <c r="C145" s="13"/>
      <c r="D145" s="18" t="s">
        <v>10</v>
      </c>
      <c r="E145" s="14" t="s">
        <v>40</v>
      </c>
      <c r="F145" s="15"/>
      <c r="G145" s="16" t="s">
        <v>39</v>
      </c>
      <c r="H145" s="16" t="s">
        <v>39</v>
      </c>
      <c r="I145" s="17">
        <v>0.8</v>
      </c>
      <c r="J145" s="17"/>
      <c r="K145" s="15" t="s">
        <v>39</v>
      </c>
      <c r="L145" s="16"/>
      <c r="M145" s="15"/>
      <c r="N145" s="15"/>
      <c r="O145" s="15"/>
      <c r="P145" s="15"/>
      <c r="Q145" s="16"/>
      <c r="R145" s="16"/>
      <c r="S145" s="15"/>
      <c r="T145" s="15"/>
      <c r="U145" s="15"/>
      <c r="V145" s="15"/>
      <c r="W145" s="117"/>
      <c r="X145" s="125"/>
      <c r="Y145" s="120"/>
    </row>
    <row r="146" spans="2:25" ht="18" customHeight="1">
      <c r="B146" s="34"/>
      <c r="C146" s="13" t="s">
        <v>8</v>
      </c>
      <c r="D146" s="18" t="s">
        <v>1</v>
      </c>
      <c r="E146" s="14" t="s">
        <v>41</v>
      </c>
      <c r="F146" s="15"/>
      <c r="G146" s="16" t="s">
        <v>39</v>
      </c>
      <c r="H146" s="16" t="s">
        <v>39</v>
      </c>
      <c r="I146" s="17">
        <v>0.4</v>
      </c>
      <c r="J146" s="17"/>
      <c r="K146" s="15"/>
      <c r="L146" s="16" t="s">
        <v>39</v>
      </c>
      <c r="M146" s="15"/>
      <c r="N146" s="15"/>
      <c r="O146" s="15"/>
      <c r="P146" s="15" t="s">
        <v>39</v>
      </c>
      <c r="Q146" s="16"/>
      <c r="R146" s="16"/>
      <c r="S146" s="15"/>
      <c r="T146" s="15"/>
      <c r="U146" s="15"/>
      <c r="V146" s="15"/>
      <c r="W146" s="117"/>
      <c r="X146" s="125"/>
      <c r="Y146" s="120" t="s">
        <v>182</v>
      </c>
    </row>
    <row r="147" spans="2:25" ht="18" customHeight="1">
      <c r="B147" s="34"/>
      <c r="C147" s="13"/>
      <c r="D147" s="18"/>
      <c r="E147" s="14"/>
      <c r="F147" s="15"/>
      <c r="G147" s="16"/>
      <c r="H147" s="16"/>
      <c r="I147" s="17"/>
      <c r="J147" s="17"/>
      <c r="K147" s="15"/>
      <c r="L147" s="16"/>
      <c r="M147" s="15"/>
      <c r="N147" s="15"/>
      <c r="O147" s="15"/>
      <c r="P147" s="15"/>
      <c r="Q147" s="16"/>
      <c r="R147" s="16"/>
      <c r="S147" s="15"/>
      <c r="T147" s="15"/>
      <c r="U147" s="15"/>
      <c r="V147" s="15"/>
      <c r="W147" s="117"/>
      <c r="X147" s="125"/>
      <c r="Y147" s="120"/>
    </row>
    <row r="148" spans="2:25" ht="18" customHeight="1" thickBot="1">
      <c r="B148" s="34"/>
      <c r="C148" s="19"/>
      <c r="D148" s="20"/>
      <c r="E148" s="21"/>
      <c r="F148" s="22"/>
      <c r="G148" s="23"/>
      <c r="H148" s="23"/>
      <c r="I148" s="24"/>
      <c r="J148" s="24"/>
      <c r="K148" s="22"/>
      <c r="L148" s="23"/>
      <c r="M148" s="22"/>
      <c r="N148" s="22"/>
      <c r="O148" s="22"/>
      <c r="P148" s="22"/>
      <c r="Q148" s="23"/>
      <c r="R148" s="23"/>
      <c r="S148" s="22"/>
      <c r="T148" s="22"/>
      <c r="U148" s="22"/>
      <c r="V148" s="22"/>
      <c r="W148" s="118"/>
      <c r="X148" s="126"/>
      <c r="Y148" s="121"/>
    </row>
    <row r="149" spans="2:25" ht="18" customHeight="1" thickBot="1" thickTop="1">
      <c r="B149" s="226"/>
      <c r="C149" s="8">
        <f>COUNTA(C144:C148)</f>
        <v>2</v>
      </c>
      <c r="D149" s="6">
        <f>COUNTA(D144:D148)</f>
        <v>3</v>
      </c>
      <c r="E149" s="25"/>
      <c r="F149" s="6">
        <f>COUNTIF(F144:F148,"○")</f>
        <v>0</v>
      </c>
      <c r="G149" s="6">
        <f>COUNTIF(G144:G148,"○")</f>
        <v>3</v>
      </c>
      <c r="H149" s="6">
        <f>COUNTIF(H144:H148,"○")</f>
        <v>3</v>
      </c>
      <c r="I149" s="26"/>
      <c r="J149" s="26"/>
      <c r="K149" s="6">
        <f>COUNTIF(K144:K148,"○")</f>
        <v>1</v>
      </c>
      <c r="L149" s="6">
        <f aca="true" t="shared" si="40" ref="L149:Q149">COUNTIF(L144:L148,"○")</f>
        <v>2</v>
      </c>
      <c r="M149" s="6">
        <f t="shared" si="40"/>
        <v>1</v>
      </c>
      <c r="N149" s="6">
        <f t="shared" si="40"/>
        <v>0</v>
      </c>
      <c r="O149" s="6">
        <f t="shared" si="40"/>
        <v>0</v>
      </c>
      <c r="P149" s="6">
        <f t="shared" si="40"/>
        <v>1</v>
      </c>
      <c r="Q149" s="6">
        <f t="shared" si="40"/>
        <v>0</v>
      </c>
      <c r="R149" s="6">
        <f>COUNTIF(R143:R148,"○")</f>
        <v>0</v>
      </c>
      <c r="S149" s="6">
        <f aca="true" t="shared" si="41" ref="S149:X149">COUNTIF(S144:S148,"○")</f>
        <v>0</v>
      </c>
      <c r="T149" s="6">
        <f t="shared" si="41"/>
        <v>0</v>
      </c>
      <c r="U149" s="6">
        <f t="shared" si="41"/>
        <v>0</v>
      </c>
      <c r="V149" s="6">
        <f t="shared" si="41"/>
        <v>0</v>
      </c>
      <c r="W149" s="6">
        <f t="shared" si="41"/>
        <v>0</v>
      </c>
      <c r="X149" s="127">
        <f t="shared" si="41"/>
        <v>0</v>
      </c>
      <c r="Y149" s="122"/>
    </row>
    <row r="150" spans="2:25" ht="18" customHeight="1" thickBot="1" thickTop="1">
      <c r="B150" s="217"/>
      <c r="C150" s="200" t="s">
        <v>136</v>
      </c>
      <c r="D150" s="201">
        <f>F150+G150</f>
        <v>3</v>
      </c>
      <c r="E150" s="202"/>
      <c r="F150" s="201">
        <f>F149</f>
        <v>0</v>
      </c>
      <c r="G150" s="203">
        <f>H150+Q150</f>
        <v>3</v>
      </c>
      <c r="H150" s="203">
        <f>K150+L150</f>
        <v>3</v>
      </c>
      <c r="I150" s="204"/>
      <c r="J150" s="26"/>
      <c r="K150" s="201">
        <f>K149</f>
        <v>1</v>
      </c>
      <c r="L150" s="203">
        <f>SUM(M150:P150)</f>
        <v>2</v>
      </c>
      <c r="M150" s="201">
        <f>M149</f>
        <v>1</v>
      </c>
      <c r="N150" s="201">
        <f>N149</f>
        <v>0</v>
      </c>
      <c r="O150" s="201">
        <f>O149</f>
        <v>0</v>
      </c>
      <c r="P150" s="201">
        <f>P149</f>
        <v>1</v>
      </c>
      <c r="Q150" s="203">
        <f>SUM(R150:W150)</f>
        <v>0</v>
      </c>
      <c r="R150" s="201">
        <f aca="true" t="shared" si="42" ref="R150:W150">R149</f>
        <v>0</v>
      </c>
      <c r="S150" s="201">
        <f t="shared" si="42"/>
        <v>0</v>
      </c>
      <c r="T150" s="201">
        <f t="shared" si="42"/>
        <v>0</v>
      </c>
      <c r="U150" s="201">
        <f t="shared" si="42"/>
        <v>0</v>
      </c>
      <c r="V150" s="201">
        <f t="shared" si="42"/>
        <v>0</v>
      </c>
      <c r="W150" s="205">
        <f t="shared" si="42"/>
        <v>0</v>
      </c>
      <c r="X150" s="218"/>
      <c r="Y150" s="207" t="str">
        <f>IF(D149=D150,"OK","要確認")</f>
        <v>OK</v>
      </c>
    </row>
    <row r="151" spans="1:25" ht="18" customHeight="1">
      <c r="A151">
        <v>6</v>
      </c>
      <c r="B151" s="29" t="s">
        <v>110</v>
      </c>
      <c r="C151" s="30"/>
      <c r="D151" s="31"/>
      <c r="E151" s="31"/>
      <c r="F151" s="32"/>
      <c r="G151" s="33"/>
      <c r="H151" s="33"/>
      <c r="I151" s="32"/>
      <c r="J151" s="32"/>
      <c r="K151" s="32"/>
      <c r="L151" s="33"/>
      <c r="M151" s="32"/>
      <c r="N151" s="32"/>
      <c r="O151" s="32"/>
      <c r="P151" s="32"/>
      <c r="Q151" s="33"/>
      <c r="R151" s="33"/>
      <c r="S151" s="32"/>
      <c r="T151" s="32"/>
      <c r="U151" s="32"/>
      <c r="V151" s="32"/>
      <c r="W151" s="32"/>
      <c r="X151" s="124"/>
      <c r="Y151" s="65"/>
    </row>
    <row r="152" spans="2:25" ht="18" customHeight="1">
      <c r="B152" s="34"/>
      <c r="C152" s="13" t="s">
        <v>0</v>
      </c>
      <c r="D152" s="18" t="s">
        <v>7</v>
      </c>
      <c r="E152" s="14" t="s">
        <v>173</v>
      </c>
      <c r="F152" s="15"/>
      <c r="G152" s="16" t="s">
        <v>174</v>
      </c>
      <c r="H152" s="16" t="s">
        <v>174</v>
      </c>
      <c r="I152" s="17">
        <v>0.2</v>
      </c>
      <c r="J152" s="17"/>
      <c r="K152" s="15"/>
      <c r="L152" s="16" t="s">
        <v>174</v>
      </c>
      <c r="M152" s="15" t="s">
        <v>174</v>
      </c>
      <c r="N152" s="15"/>
      <c r="O152" s="15"/>
      <c r="P152" s="15"/>
      <c r="Q152" s="16"/>
      <c r="R152" s="16"/>
      <c r="S152" s="15"/>
      <c r="T152" s="15"/>
      <c r="U152" s="15"/>
      <c r="V152" s="15"/>
      <c r="W152" s="117"/>
      <c r="X152" s="125"/>
      <c r="Y152" s="120"/>
    </row>
    <row r="153" spans="2:25" ht="18" customHeight="1">
      <c r="B153" s="34"/>
      <c r="C153" s="13"/>
      <c r="D153" s="18" t="s">
        <v>10</v>
      </c>
      <c r="E153" s="14" t="s">
        <v>175</v>
      </c>
      <c r="F153" s="15"/>
      <c r="G153" s="16" t="s">
        <v>174</v>
      </c>
      <c r="H153" s="16" t="s">
        <v>174</v>
      </c>
      <c r="I153" s="17">
        <v>0.8</v>
      </c>
      <c r="J153" s="17"/>
      <c r="K153" s="15" t="s">
        <v>174</v>
      </c>
      <c r="L153" s="16"/>
      <c r="M153" s="15"/>
      <c r="N153" s="15"/>
      <c r="O153" s="15"/>
      <c r="P153" s="15"/>
      <c r="Q153" s="16"/>
      <c r="R153" s="16"/>
      <c r="S153" s="15"/>
      <c r="T153" s="15"/>
      <c r="U153" s="15"/>
      <c r="V153" s="15"/>
      <c r="W153" s="117"/>
      <c r="X153" s="125"/>
      <c r="Y153" s="120"/>
    </row>
    <row r="154" spans="2:25" ht="18" customHeight="1">
      <c r="B154" s="34"/>
      <c r="C154" s="13" t="s">
        <v>8</v>
      </c>
      <c r="D154" s="18" t="s">
        <v>1</v>
      </c>
      <c r="E154" s="14" t="s">
        <v>176</v>
      </c>
      <c r="F154" s="15"/>
      <c r="G154" s="16" t="s">
        <v>174</v>
      </c>
      <c r="H154" s="16" t="s">
        <v>174</v>
      </c>
      <c r="I154" s="17">
        <v>0.4</v>
      </c>
      <c r="J154" s="17"/>
      <c r="K154" s="15"/>
      <c r="L154" s="16" t="s">
        <v>174</v>
      </c>
      <c r="M154" s="15"/>
      <c r="N154" s="15"/>
      <c r="O154" s="15"/>
      <c r="P154" s="15" t="s">
        <v>174</v>
      </c>
      <c r="Q154" s="16"/>
      <c r="R154" s="16"/>
      <c r="S154" s="15"/>
      <c r="T154" s="15"/>
      <c r="U154" s="15"/>
      <c r="V154" s="15"/>
      <c r="W154" s="117"/>
      <c r="X154" s="125"/>
      <c r="Y154" s="120" t="s">
        <v>177</v>
      </c>
    </row>
    <row r="155" spans="2:25" ht="18" customHeight="1">
      <c r="B155" s="34"/>
      <c r="C155" s="13"/>
      <c r="D155" s="18" t="s">
        <v>2</v>
      </c>
      <c r="E155" s="14" t="s">
        <v>178</v>
      </c>
      <c r="F155" s="15"/>
      <c r="G155" s="16" t="s">
        <v>174</v>
      </c>
      <c r="H155" s="16"/>
      <c r="I155" s="17"/>
      <c r="J155" s="17"/>
      <c r="K155" s="15"/>
      <c r="L155" s="16"/>
      <c r="M155" s="15"/>
      <c r="N155" s="15"/>
      <c r="O155" s="15"/>
      <c r="P155" s="15"/>
      <c r="Q155" s="16" t="s">
        <v>174</v>
      </c>
      <c r="R155" s="16"/>
      <c r="S155" s="15"/>
      <c r="T155" s="15" t="s">
        <v>174</v>
      </c>
      <c r="U155" s="15"/>
      <c r="V155" s="15"/>
      <c r="W155" s="117"/>
      <c r="X155" s="125"/>
      <c r="Y155" s="120"/>
    </row>
    <row r="156" spans="2:25" ht="18" customHeight="1">
      <c r="B156" s="34"/>
      <c r="C156" s="19"/>
      <c r="D156" s="18" t="s">
        <v>3</v>
      </c>
      <c r="E156" s="21" t="s">
        <v>178</v>
      </c>
      <c r="F156" s="22"/>
      <c r="G156" s="23" t="s">
        <v>174</v>
      </c>
      <c r="H156" s="23"/>
      <c r="I156" s="24"/>
      <c r="J156" s="24"/>
      <c r="K156" s="22"/>
      <c r="L156" s="23"/>
      <c r="M156" s="22"/>
      <c r="N156" s="22"/>
      <c r="O156" s="22"/>
      <c r="P156" s="22"/>
      <c r="Q156" s="23" t="s">
        <v>174</v>
      </c>
      <c r="R156" s="23"/>
      <c r="S156" s="22"/>
      <c r="T156" s="22"/>
      <c r="U156" s="22"/>
      <c r="V156" s="22"/>
      <c r="W156" s="118" t="s">
        <v>174</v>
      </c>
      <c r="X156" s="126"/>
      <c r="Y156" s="121" t="s">
        <v>177</v>
      </c>
    </row>
    <row r="157" spans="2:25" ht="18" customHeight="1" thickBot="1">
      <c r="B157" s="34"/>
      <c r="C157" s="19"/>
      <c r="D157" s="177" t="s">
        <v>13</v>
      </c>
      <c r="E157" s="178" t="s">
        <v>180</v>
      </c>
      <c r="F157" s="179" t="s">
        <v>174</v>
      </c>
      <c r="G157" s="180"/>
      <c r="H157" s="180"/>
      <c r="I157" s="181"/>
      <c r="J157" s="181"/>
      <c r="K157" s="179"/>
      <c r="L157" s="180"/>
      <c r="M157" s="179"/>
      <c r="N157" s="179"/>
      <c r="O157" s="179"/>
      <c r="P157" s="179"/>
      <c r="Q157" s="180"/>
      <c r="R157" s="180"/>
      <c r="S157" s="179"/>
      <c r="T157" s="179"/>
      <c r="U157" s="179"/>
      <c r="V157" s="179"/>
      <c r="W157" s="182"/>
      <c r="X157" s="183" t="s">
        <v>174</v>
      </c>
      <c r="Y157" s="184"/>
    </row>
    <row r="158" spans="2:25" ht="18" customHeight="1" thickBot="1" thickTop="1">
      <c r="B158" s="226"/>
      <c r="C158" s="8">
        <f>COUNTA(C153:C157)</f>
        <v>1</v>
      </c>
      <c r="D158" s="6">
        <f>COUNTA(D153:D157)</f>
        <v>5</v>
      </c>
      <c r="E158" s="25"/>
      <c r="F158" s="6">
        <f>COUNTIF(F153:F157,"○")</f>
        <v>1</v>
      </c>
      <c r="G158" s="6">
        <f>COUNTIF(G153:G157,"○")</f>
        <v>4</v>
      </c>
      <c r="H158" s="6">
        <f>COUNTIF(H153:H157,"○")</f>
        <v>2</v>
      </c>
      <c r="I158" s="26"/>
      <c r="J158" s="26"/>
      <c r="K158" s="6">
        <f>COUNTIF(K153:K157,"○")</f>
        <v>1</v>
      </c>
      <c r="L158" s="6">
        <f aca="true" t="shared" si="43" ref="L158:Q158">COUNTIF(L153:L157,"○")</f>
        <v>1</v>
      </c>
      <c r="M158" s="6">
        <f t="shared" si="43"/>
        <v>0</v>
      </c>
      <c r="N158" s="6">
        <f t="shared" si="43"/>
        <v>0</v>
      </c>
      <c r="O158" s="6">
        <f t="shared" si="43"/>
        <v>0</v>
      </c>
      <c r="P158" s="6">
        <f t="shared" si="43"/>
        <v>1</v>
      </c>
      <c r="Q158" s="6">
        <f t="shared" si="43"/>
        <v>2</v>
      </c>
      <c r="R158" s="6">
        <f>COUNTIF(R152:R157,"○")</f>
        <v>0</v>
      </c>
      <c r="S158" s="6">
        <f aca="true" t="shared" si="44" ref="S158:X158">COUNTIF(S153:S157,"○")</f>
        <v>0</v>
      </c>
      <c r="T158" s="6">
        <f t="shared" si="44"/>
        <v>1</v>
      </c>
      <c r="U158" s="6">
        <f t="shared" si="44"/>
        <v>0</v>
      </c>
      <c r="V158" s="6">
        <f t="shared" si="44"/>
        <v>0</v>
      </c>
      <c r="W158" s="6">
        <f t="shared" si="44"/>
        <v>1</v>
      </c>
      <c r="X158" s="127">
        <f t="shared" si="44"/>
        <v>1</v>
      </c>
      <c r="Y158" s="122"/>
    </row>
    <row r="159" spans="2:25" ht="18" customHeight="1" thickBot="1" thickTop="1">
      <c r="B159" s="217"/>
      <c r="C159" s="200" t="s">
        <v>136</v>
      </c>
      <c r="D159" s="201">
        <f>F159+G159</f>
        <v>5</v>
      </c>
      <c r="E159" s="202"/>
      <c r="F159" s="201">
        <f>F158</f>
        <v>1</v>
      </c>
      <c r="G159" s="203">
        <f>H159+Q159</f>
        <v>4</v>
      </c>
      <c r="H159" s="203">
        <f>K159+L159</f>
        <v>2</v>
      </c>
      <c r="I159" s="204"/>
      <c r="J159" s="26"/>
      <c r="K159" s="201">
        <f>K158</f>
        <v>1</v>
      </c>
      <c r="L159" s="203">
        <f>SUM(M159:P159)</f>
        <v>1</v>
      </c>
      <c r="M159" s="201">
        <f>M158</f>
        <v>0</v>
      </c>
      <c r="N159" s="201">
        <f>N158</f>
        <v>0</v>
      </c>
      <c r="O159" s="201">
        <f>O158</f>
        <v>0</v>
      </c>
      <c r="P159" s="201">
        <f>P158</f>
        <v>1</v>
      </c>
      <c r="Q159" s="203">
        <f>SUM(R159:W159)</f>
        <v>2</v>
      </c>
      <c r="R159" s="201">
        <f aca="true" t="shared" si="45" ref="R159:W159">R158</f>
        <v>0</v>
      </c>
      <c r="S159" s="201">
        <f t="shared" si="45"/>
        <v>0</v>
      </c>
      <c r="T159" s="201">
        <f t="shared" si="45"/>
        <v>1</v>
      </c>
      <c r="U159" s="201">
        <f t="shared" si="45"/>
        <v>0</v>
      </c>
      <c r="V159" s="201">
        <f t="shared" si="45"/>
        <v>0</v>
      </c>
      <c r="W159" s="205">
        <f t="shared" si="45"/>
        <v>1</v>
      </c>
      <c r="X159" s="218"/>
      <c r="Y159" s="207" t="str">
        <f>IF(D158=D159,"OK","要確認")</f>
        <v>OK</v>
      </c>
    </row>
    <row r="160" spans="1:25" ht="18" customHeight="1">
      <c r="A160">
        <v>7</v>
      </c>
      <c r="B160" s="29" t="s">
        <v>111</v>
      </c>
      <c r="C160" s="36"/>
      <c r="D160" s="37"/>
      <c r="E160" s="37"/>
      <c r="F160" s="38"/>
      <c r="G160" s="39"/>
      <c r="H160" s="39"/>
      <c r="I160" s="38"/>
      <c r="J160" s="38"/>
      <c r="K160" s="38"/>
      <c r="L160" s="39"/>
      <c r="M160" s="38"/>
      <c r="N160" s="38"/>
      <c r="O160" s="38"/>
      <c r="P160" s="38"/>
      <c r="Q160" s="39"/>
      <c r="R160" s="39"/>
      <c r="S160" s="38"/>
      <c r="T160" s="38"/>
      <c r="U160" s="38"/>
      <c r="V160" s="38"/>
      <c r="W160" s="38"/>
      <c r="X160" s="128"/>
      <c r="Y160" s="66"/>
    </row>
    <row r="161" spans="2:25" ht="18" customHeight="1">
      <c r="B161" s="34"/>
      <c r="C161" s="13" t="s">
        <v>0</v>
      </c>
      <c r="D161" s="18" t="s">
        <v>7</v>
      </c>
      <c r="E161" s="14" t="s">
        <v>38</v>
      </c>
      <c r="F161" s="15"/>
      <c r="G161" s="16" t="s">
        <v>39</v>
      </c>
      <c r="H161" s="16" t="s">
        <v>39</v>
      </c>
      <c r="I161" s="17">
        <v>0.2</v>
      </c>
      <c r="J161" s="17"/>
      <c r="K161" s="15"/>
      <c r="L161" s="16" t="s">
        <v>39</v>
      </c>
      <c r="M161" s="15" t="s">
        <v>39</v>
      </c>
      <c r="N161" s="15"/>
      <c r="O161" s="15"/>
      <c r="P161" s="15"/>
      <c r="Q161" s="16"/>
      <c r="R161" s="16"/>
      <c r="S161" s="15"/>
      <c r="T161" s="15"/>
      <c r="U161" s="15"/>
      <c r="V161" s="15"/>
      <c r="W161" s="117"/>
      <c r="X161" s="125"/>
      <c r="Y161" s="120"/>
    </row>
    <row r="162" spans="2:25" ht="18" customHeight="1">
      <c r="B162" s="34"/>
      <c r="C162" s="13"/>
      <c r="D162" s="18" t="s">
        <v>10</v>
      </c>
      <c r="E162" s="14" t="s">
        <v>40</v>
      </c>
      <c r="F162" s="15"/>
      <c r="G162" s="16" t="s">
        <v>39</v>
      </c>
      <c r="H162" s="16" t="s">
        <v>39</v>
      </c>
      <c r="I162" s="17">
        <v>0.8</v>
      </c>
      <c r="J162" s="17"/>
      <c r="K162" s="15" t="s">
        <v>39</v>
      </c>
      <c r="L162" s="16"/>
      <c r="M162" s="15"/>
      <c r="N162" s="15"/>
      <c r="O162" s="15"/>
      <c r="P162" s="15"/>
      <c r="Q162" s="16"/>
      <c r="R162" s="16"/>
      <c r="S162" s="15"/>
      <c r="T162" s="15"/>
      <c r="U162" s="15"/>
      <c r="V162" s="15"/>
      <c r="W162" s="117"/>
      <c r="X162" s="125"/>
      <c r="Y162" s="120"/>
    </row>
    <row r="163" spans="2:25" ht="18" customHeight="1">
      <c r="B163" s="34"/>
      <c r="C163" s="13" t="s">
        <v>8</v>
      </c>
      <c r="D163" s="18" t="s">
        <v>1</v>
      </c>
      <c r="E163" s="14" t="s">
        <v>41</v>
      </c>
      <c r="F163" s="15"/>
      <c r="G163" s="16" t="s">
        <v>39</v>
      </c>
      <c r="H163" s="16" t="s">
        <v>39</v>
      </c>
      <c r="I163" s="17">
        <v>0.4</v>
      </c>
      <c r="J163" s="17"/>
      <c r="K163" s="15"/>
      <c r="L163" s="16" t="s">
        <v>39</v>
      </c>
      <c r="M163" s="15"/>
      <c r="N163" s="15"/>
      <c r="O163" s="15"/>
      <c r="P163" s="15" t="s">
        <v>39</v>
      </c>
      <c r="Q163" s="16"/>
      <c r="R163" s="16"/>
      <c r="S163" s="15"/>
      <c r="T163" s="15"/>
      <c r="U163" s="15"/>
      <c r="V163" s="15"/>
      <c r="W163" s="117"/>
      <c r="X163" s="125"/>
      <c r="Y163" s="120" t="s">
        <v>105</v>
      </c>
    </row>
    <row r="164" spans="2:25" ht="18" customHeight="1">
      <c r="B164" s="34"/>
      <c r="C164" s="13" t="s">
        <v>106</v>
      </c>
      <c r="D164" s="18" t="s">
        <v>1</v>
      </c>
      <c r="E164" s="14" t="s">
        <v>181</v>
      </c>
      <c r="F164" s="15"/>
      <c r="G164" s="16" t="s">
        <v>39</v>
      </c>
      <c r="H164" s="16" t="s">
        <v>39</v>
      </c>
      <c r="I164" s="17">
        <v>0.4</v>
      </c>
      <c r="J164" s="17"/>
      <c r="K164" s="15"/>
      <c r="L164" s="16" t="s">
        <v>39</v>
      </c>
      <c r="M164" s="15"/>
      <c r="N164" s="15"/>
      <c r="O164" s="15"/>
      <c r="P164" s="15" t="s">
        <v>39</v>
      </c>
      <c r="Q164" s="16"/>
      <c r="R164" s="16"/>
      <c r="S164" s="15"/>
      <c r="T164" s="15"/>
      <c r="U164" s="15"/>
      <c r="V164" s="15"/>
      <c r="W164" s="117"/>
      <c r="X164" s="125"/>
      <c r="Y164" s="120" t="s">
        <v>182</v>
      </c>
    </row>
    <row r="165" spans="2:25" ht="18" customHeight="1" thickBot="1">
      <c r="B165" s="34"/>
      <c r="C165" s="19"/>
      <c r="D165" s="20"/>
      <c r="E165" s="21"/>
      <c r="F165" s="22"/>
      <c r="G165" s="23"/>
      <c r="H165" s="23"/>
      <c r="I165" s="24"/>
      <c r="J165" s="24"/>
      <c r="K165" s="22"/>
      <c r="L165" s="23"/>
      <c r="M165" s="22"/>
      <c r="N165" s="22"/>
      <c r="O165" s="22"/>
      <c r="P165" s="22"/>
      <c r="Q165" s="23"/>
      <c r="R165" s="23"/>
      <c r="S165" s="22"/>
      <c r="T165" s="22"/>
      <c r="U165" s="22"/>
      <c r="V165" s="22"/>
      <c r="W165" s="118"/>
      <c r="X165" s="126"/>
      <c r="Y165" s="121"/>
    </row>
    <row r="166" spans="2:25" ht="18" customHeight="1" thickBot="1" thickTop="1">
      <c r="B166" s="226"/>
      <c r="C166" s="8">
        <f>COUNTA(C161:C165)</f>
        <v>3</v>
      </c>
      <c r="D166" s="6">
        <f>COUNTA(D161:D165)</f>
        <v>4</v>
      </c>
      <c r="E166" s="25"/>
      <c r="F166" s="6">
        <f>COUNTIF(F161:F165,"○")</f>
        <v>0</v>
      </c>
      <c r="G166" s="6">
        <f>COUNTIF(G161:G165,"○")</f>
        <v>4</v>
      </c>
      <c r="H166" s="6">
        <f>COUNTIF(H161:H165,"○")</f>
        <v>4</v>
      </c>
      <c r="I166" s="26"/>
      <c r="J166" s="26"/>
      <c r="K166" s="6">
        <f>COUNTIF(K161:K165,"○")</f>
        <v>1</v>
      </c>
      <c r="L166" s="6">
        <f aca="true" t="shared" si="46" ref="L166:Q166">COUNTIF(L161:L165,"○")</f>
        <v>3</v>
      </c>
      <c r="M166" s="6">
        <f t="shared" si="46"/>
        <v>1</v>
      </c>
      <c r="N166" s="6">
        <f t="shared" si="46"/>
        <v>0</v>
      </c>
      <c r="O166" s="6">
        <f t="shared" si="46"/>
        <v>0</v>
      </c>
      <c r="P166" s="6">
        <f t="shared" si="46"/>
        <v>2</v>
      </c>
      <c r="Q166" s="6">
        <f t="shared" si="46"/>
        <v>0</v>
      </c>
      <c r="R166" s="6">
        <f>COUNTIF(R160:R165,"○")</f>
        <v>0</v>
      </c>
      <c r="S166" s="6">
        <f aca="true" t="shared" si="47" ref="S166:X166">COUNTIF(S161:S165,"○")</f>
        <v>0</v>
      </c>
      <c r="T166" s="6">
        <f t="shared" si="47"/>
        <v>0</v>
      </c>
      <c r="U166" s="6">
        <f t="shared" si="47"/>
        <v>0</v>
      </c>
      <c r="V166" s="6">
        <f t="shared" si="47"/>
        <v>0</v>
      </c>
      <c r="W166" s="6">
        <f t="shared" si="47"/>
        <v>0</v>
      </c>
      <c r="X166" s="127">
        <f t="shared" si="47"/>
        <v>0</v>
      </c>
      <c r="Y166" s="122"/>
    </row>
    <row r="167" spans="2:25" ht="18" customHeight="1" thickBot="1" thickTop="1">
      <c r="B167" s="217"/>
      <c r="C167" s="200" t="s">
        <v>136</v>
      </c>
      <c r="D167" s="201">
        <f>F167+G167</f>
        <v>4</v>
      </c>
      <c r="E167" s="202"/>
      <c r="F167" s="201">
        <f>F166</f>
        <v>0</v>
      </c>
      <c r="G167" s="203">
        <f>H167+Q167</f>
        <v>4</v>
      </c>
      <c r="H167" s="203">
        <f>K167+L167</f>
        <v>4</v>
      </c>
      <c r="I167" s="204"/>
      <c r="J167" s="26"/>
      <c r="K167" s="201">
        <f>K166</f>
        <v>1</v>
      </c>
      <c r="L167" s="203">
        <f>SUM(M167:P167)</f>
        <v>3</v>
      </c>
      <c r="M167" s="201">
        <f>M166</f>
        <v>1</v>
      </c>
      <c r="N167" s="201">
        <f>N166</f>
        <v>0</v>
      </c>
      <c r="O167" s="201">
        <f>O166</f>
        <v>0</v>
      </c>
      <c r="P167" s="201">
        <f>P166</f>
        <v>2</v>
      </c>
      <c r="Q167" s="203">
        <f>SUM(R167:W167)</f>
        <v>0</v>
      </c>
      <c r="R167" s="201">
        <f aca="true" t="shared" si="48" ref="R167:W167">R166</f>
        <v>0</v>
      </c>
      <c r="S167" s="201">
        <f t="shared" si="48"/>
        <v>0</v>
      </c>
      <c r="T167" s="201">
        <f t="shared" si="48"/>
        <v>0</v>
      </c>
      <c r="U167" s="201">
        <f t="shared" si="48"/>
        <v>0</v>
      </c>
      <c r="V167" s="201">
        <f t="shared" si="48"/>
        <v>0</v>
      </c>
      <c r="W167" s="205">
        <f t="shared" si="48"/>
        <v>0</v>
      </c>
      <c r="X167" s="218"/>
      <c r="Y167" s="207" t="str">
        <f>IF(D166=D167,"OK","要確認")</f>
        <v>OK</v>
      </c>
    </row>
    <row r="168" spans="1:25" ht="18" customHeight="1">
      <c r="A168">
        <v>8</v>
      </c>
      <c r="B168" s="29" t="s">
        <v>112</v>
      </c>
      <c r="C168" s="36"/>
      <c r="D168" s="37"/>
      <c r="E168" s="37"/>
      <c r="F168" s="38"/>
      <c r="G168" s="39"/>
      <c r="H168" s="39"/>
      <c r="I168" s="38"/>
      <c r="J168" s="38"/>
      <c r="K168" s="38"/>
      <c r="L168" s="39"/>
      <c r="M168" s="38"/>
      <c r="N168" s="38"/>
      <c r="O168" s="38"/>
      <c r="P168" s="38"/>
      <c r="Q168" s="39"/>
      <c r="R168" s="39"/>
      <c r="S168" s="38"/>
      <c r="T168" s="38"/>
      <c r="U168" s="38"/>
      <c r="V168" s="38"/>
      <c r="W168" s="38"/>
      <c r="X168" s="128"/>
      <c r="Y168" s="66"/>
    </row>
    <row r="169" spans="2:25" ht="18" customHeight="1">
      <c r="B169" s="34"/>
      <c r="C169" s="13" t="s">
        <v>0</v>
      </c>
      <c r="D169" s="18" t="s">
        <v>7</v>
      </c>
      <c r="E169" s="14" t="s">
        <v>38</v>
      </c>
      <c r="F169" s="15"/>
      <c r="G169" s="16" t="s">
        <v>39</v>
      </c>
      <c r="H169" s="16" t="s">
        <v>39</v>
      </c>
      <c r="I169" s="17">
        <v>0.2</v>
      </c>
      <c r="J169" s="17"/>
      <c r="K169" s="15"/>
      <c r="L169" s="16" t="s">
        <v>39</v>
      </c>
      <c r="M169" s="15" t="s">
        <v>39</v>
      </c>
      <c r="N169" s="15"/>
      <c r="O169" s="15"/>
      <c r="P169" s="15"/>
      <c r="Q169" s="16"/>
      <c r="R169" s="16"/>
      <c r="S169" s="15"/>
      <c r="T169" s="15"/>
      <c r="U169" s="15"/>
      <c r="V169" s="15"/>
      <c r="W169" s="117"/>
      <c r="X169" s="125"/>
      <c r="Y169" s="120"/>
    </row>
    <row r="170" spans="2:25" ht="18" customHeight="1">
      <c r="B170" s="34"/>
      <c r="C170" s="13"/>
      <c r="D170" s="18" t="s">
        <v>10</v>
      </c>
      <c r="E170" s="14" t="s">
        <v>40</v>
      </c>
      <c r="F170" s="15"/>
      <c r="G170" s="16" t="s">
        <v>39</v>
      </c>
      <c r="H170" s="16" t="s">
        <v>39</v>
      </c>
      <c r="I170" s="17">
        <v>0.8</v>
      </c>
      <c r="J170" s="17"/>
      <c r="K170" s="15" t="s">
        <v>39</v>
      </c>
      <c r="L170" s="16"/>
      <c r="M170" s="15"/>
      <c r="N170" s="15"/>
      <c r="O170" s="15"/>
      <c r="P170" s="15"/>
      <c r="Q170" s="16"/>
      <c r="R170" s="16"/>
      <c r="S170" s="15"/>
      <c r="T170" s="15"/>
      <c r="U170" s="15"/>
      <c r="V170" s="15"/>
      <c r="W170" s="117"/>
      <c r="X170" s="125"/>
      <c r="Y170" s="120"/>
    </row>
    <row r="171" spans="2:25" ht="18" customHeight="1">
      <c r="B171" s="34"/>
      <c r="C171" s="13" t="s">
        <v>8</v>
      </c>
      <c r="D171" s="18" t="s">
        <v>1</v>
      </c>
      <c r="E171" s="14" t="s">
        <v>41</v>
      </c>
      <c r="F171" s="15"/>
      <c r="G171" s="16" t="s">
        <v>39</v>
      </c>
      <c r="H171" s="16" t="s">
        <v>39</v>
      </c>
      <c r="I171" s="17">
        <v>0.4</v>
      </c>
      <c r="J171" s="17"/>
      <c r="K171" s="15"/>
      <c r="L171" s="16" t="s">
        <v>39</v>
      </c>
      <c r="M171" s="15"/>
      <c r="N171" s="15"/>
      <c r="O171" s="15"/>
      <c r="P171" s="15" t="s">
        <v>39</v>
      </c>
      <c r="Q171" s="16"/>
      <c r="R171" s="16"/>
      <c r="S171" s="15"/>
      <c r="T171" s="15"/>
      <c r="U171" s="15"/>
      <c r="V171" s="15"/>
      <c r="W171" s="117"/>
      <c r="X171" s="125"/>
      <c r="Y171" s="120" t="s">
        <v>183</v>
      </c>
    </row>
    <row r="172" spans="2:25" ht="18" customHeight="1">
      <c r="B172" s="34"/>
      <c r="C172" s="13"/>
      <c r="D172" s="18"/>
      <c r="E172" s="14"/>
      <c r="F172" s="15"/>
      <c r="G172" s="16"/>
      <c r="H172" s="16"/>
      <c r="I172" s="17"/>
      <c r="J172" s="17"/>
      <c r="K172" s="15"/>
      <c r="L172" s="16"/>
      <c r="M172" s="15"/>
      <c r="N172" s="15"/>
      <c r="O172" s="15"/>
      <c r="P172" s="15"/>
      <c r="Q172" s="16"/>
      <c r="R172" s="16"/>
      <c r="S172" s="15"/>
      <c r="T172" s="15"/>
      <c r="U172" s="15"/>
      <c r="V172" s="15"/>
      <c r="W172" s="117"/>
      <c r="X172" s="125"/>
      <c r="Y172" s="120"/>
    </row>
    <row r="173" spans="2:25" ht="18" customHeight="1" thickBot="1">
      <c r="B173" s="34"/>
      <c r="C173" s="19"/>
      <c r="D173" s="20"/>
      <c r="E173" s="21"/>
      <c r="F173" s="22"/>
      <c r="G173" s="23"/>
      <c r="H173" s="23"/>
      <c r="I173" s="24"/>
      <c r="J173" s="24"/>
      <c r="K173" s="22"/>
      <c r="L173" s="23"/>
      <c r="M173" s="22"/>
      <c r="N173" s="22"/>
      <c r="O173" s="22"/>
      <c r="P173" s="22"/>
      <c r="Q173" s="23"/>
      <c r="R173" s="23"/>
      <c r="S173" s="22"/>
      <c r="T173" s="22"/>
      <c r="U173" s="22"/>
      <c r="V173" s="22"/>
      <c r="W173" s="118"/>
      <c r="X173" s="126"/>
      <c r="Y173" s="121"/>
    </row>
    <row r="174" spans="2:25" ht="18" customHeight="1" thickBot="1" thickTop="1">
      <c r="B174" s="226"/>
      <c r="C174" s="8">
        <f>COUNTA(C169:C173)</f>
        <v>2</v>
      </c>
      <c r="D174" s="6">
        <f>COUNTA(D169:D173)</f>
        <v>3</v>
      </c>
      <c r="E174" s="25"/>
      <c r="F174" s="6">
        <f>COUNTIF(F169:F173,"○")</f>
        <v>0</v>
      </c>
      <c r="G174" s="6">
        <f>COUNTIF(G169:G173,"○")</f>
        <v>3</v>
      </c>
      <c r="H174" s="6">
        <f>COUNTIF(H169:H173,"○")</f>
        <v>3</v>
      </c>
      <c r="I174" s="26"/>
      <c r="J174" s="26"/>
      <c r="K174" s="6">
        <f>COUNTIF(K169:K173,"○")</f>
        <v>1</v>
      </c>
      <c r="L174" s="6">
        <f aca="true" t="shared" si="49" ref="L174:Q174">COUNTIF(L169:L173,"○")</f>
        <v>2</v>
      </c>
      <c r="M174" s="6">
        <f t="shared" si="49"/>
        <v>1</v>
      </c>
      <c r="N174" s="6">
        <f t="shared" si="49"/>
        <v>0</v>
      </c>
      <c r="O174" s="6">
        <f t="shared" si="49"/>
        <v>0</v>
      </c>
      <c r="P174" s="6">
        <f t="shared" si="49"/>
        <v>1</v>
      </c>
      <c r="Q174" s="6">
        <f t="shared" si="49"/>
        <v>0</v>
      </c>
      <c r="R174" s="6">
        <f>COUNTIF(R168:R173,"○")</f>
        <v>0</v>
      </c>
      <c r="S174" s="6">
        <f aca="true" t="shared" si="50" ref="S174:X174">COUNTIF(S169:S173,"○")</f>
        <v>0</v>
      </c>
      <c r="T174" s="6">
        <f t="shared" si="50"/>
        <v>0</v>
      </c>
      <c r="U174" s="6">
        <f t="shared" si="50"/>
        <v>0</v>
      </c>
      <c r="V174" s="6">
        <f t="shared" si="50"/>
        <v>0</v>
      </c>
      <c r="W174" s="6">
        <f t="shared" si="50"/>
        <v>0</v>
      </c>
      <c r="X174" s="127">
        <f t="shared" si="50"/>
        <v>0</v>
      </c>
      <c r="Y174" s="122"/>
    </row>
    <row r="175" spans="2:25" ht="18" customHeight="1" thickBot="1" thickTop="1">
      <c r="B175" s="217"/>
      <c r="C175" s="200" t="s">
        <v>136</v>
      </c>
      <c r="D175" s="201">
        <f>F175+G175</f>
        <v>3</v>
      </c>
      <c r="E175" s="202"/>
      <c r="F175" s="201">
        <f>F174</f>
        <v>0</v>
      </c>
      <c r="G175" s="203">
        <f>H175+Q175</f>
        <v>3</v>
      </c>
      <c r="H175" s="203">
        <f>K175+L175</f>
        <v>3</v>
      </c>
      <c r="I175" s="204"/>
      <c r="J175" s="26"/>
      <c r="K175" s="201">
        <f>K174</f>
        <v>1</v>
      </c>
      <c r="L175" s="203">
        <f>SUM(M175:P175)</f>
        <v>2</v>
      </c>
      <c r="M175" s="201">
        <f>M174</f>
        <v>1</v>
      </c>
      <c r="N175" s="201">
        <f>N174</f>
        <v>0</v>
      </c>
      <c r="O175" s="201">
        <f>O174</f>
        <v>0</v>
      </c>
      <c r="P175" s="201">
        <f>P174</f>
        <v>1</v>
      </c>
      <c r="Q175" s="203">
        <f>SUM(R175:W175)</f>
        <v>0</v>
      </c>
      <c r="R175" s="201">
        <f aca="true" t="shared" si="51" ref="R175:W175">R174</f>
        <v>0</v>
      </c>
      <c r="S175" s="201">
        <f t="shared" si="51"/>
        <v>0</v>
      </c>
      <c r="T175" s="201">
        <f t="shared" si="51"/>
        <v>0</v>
      </c>
      <c r="U175" s="201">
        <f t="shared" si="51"/>
        <v>0</v>
      </c>
      <c r="V175" s="201">
        <f t="shared" si="51"/>
        <v>0</v>
      </c>
      <c r="W175" s="205">
        <f t="shared" si="51"/>
        <v>0</v>
      </c>
      <c r="X175" s="218"/>
      <c r="Y175" s="207" t="str">
        <f>IF(D174=D175,"OK","要確認")</f>
        <v>OK</v>
      </c>
    </row>
    <row r="176" spans="1:25" ht="18" customHeight="1" thickTop="1">
      <c r="A176">
        <v>9</v>
      </c>
      <c r="B176" s="29" t="s">
        <v>113</v>
      </c>
      <c r="C176" s="40"/>
      <c r="D176" s="41"/>
      <c r="E176" s="41"/>
      <c r="F176" s="42"/>
      <c r="G176" s="43"/>
      <c r="H176" s="43"/>
      <c r="I176" s="42"/>
      <c r="J176" s="42"/>
      <c r="K176" s="42"/>
      <c r="L176" s="43"/>
      <c r="M176" s="42"/>
      <c r="N176" s="42"/>
      <c r="O176" s="42"/>
      <c r="P176" s="42"/>
      <c r="Q176" s="43"/>
      <c r="R176" s="43"/>
      <c r="S176" s="42"/>
      <c r="T176" s="42"/>
      <c r="U176" s="42"/>
      <c r="V176" s="42"/>
      <c r="W176" s="42"/>
      <c r="X176" s="129"/>
      <c r="Y176" s="67"/>
    </row>
    <row r="177" spans="2:25" ht="18" customHeight="1">
      <c r="B177" s="34"/>
      <c r="C177" s="13" t="s">
        <v>0</v>
      </c>
      <c r="D177" s="18" t="s">
        <v>7</v>
      </c>
      <c r="E177" s="14" t="s">
        <v>38</v>
      </c>
      <c r="F177" s="15"/>
      <c r="G177" s="16" t="s">
        <v>39</v>
      </c>
      <c r="H177" s="16" t="s">
        <v>39</v>
      </c>
      <c r="I177" s="17">
        <v>0.2</v>
      </c>
      <c r="J177" s="17"/>
      <c r="K177" s="15"/>
      <c r="L177" s="16" t="s">
        <v>39</v>
      </c>
      <c r="M177" s="15" t="s">
        <v>39</v>
      </c>
      <c r="N177" s="15"/>
      <c r="O177" s="15"/>
      <c r="P177" s="15"/>
      <c r="Q177" s="16"/>
      <c r="R177" s="16"/>
      <c r="S177" s="15"/>
      <c r="T177" s="15"/>
      <c r="U177" s="15"/>
      <c r="V177" s="15"/>
      <c r="W177" s="117"/>
      <c r="X177" s="125"/>
      <c r="Y177" s="120"/>
    </row>
    <row r="178" spans="2:25" ht="18" customHeight="1">
      <c r="B178" s="34"/>
      <c r="C178" s="13"/>
      <c r="D178" s="18" t="s">
        <v>10</v>
      </c>
      <c r="E178" s="14" t="s">
        <v>40</v>
      </c>
      <c r="F178" s="15"/>
      <c r="G178" s="16" t="s">
        <v>39</v>
      </c>
      <c r="H178" s="16" t="s">
        <v>39</v>
      </c>
      <c r="I178" s="17">
        <v>0.8</v>
      </c>
      <c r="J178" s="17"/>
      <c r="K178" s="15" t="s">
        <v>39</v>
      </c>
      <c r="L178" s="16"/>
      <c r="M178" s="15"/>
      <c r="N178" s="15"/>
      <c r="O178" s="15"/>
      <c r="P178" s="15"/>
      <c r="Q178" s="16"/>
      <c r="R178" s="16"/>
      <c r="S178" s="15"/>
      <c r="T178" s="15"/>
      <c r="U178" s="15"/>
      <c r="V178" s="15"/>
      <c r="W178" s="117"/>
      <c r="X178" s="125"/>
      <c r="Y178" s="120"/>
    </row>
    <row r="179" spans="2:25" ht="18" customHeight="1">
      <c r="B179" s="34"/>
      <c r="C179" s="13" t="s">
        <v>8</v>
      </c>
      <c r="D179" s="18" t="s">
        <v>1</v>
      </c>
      <c r="E179" s="14" t="s">
        <v>41</v>
      </c>
      <c r="F179" s="15"/>
      <c r="G179" s="16" t="s">
        <v>39</v>
      </c>
      <c r="H179" s="16" t="s">
        <v>39</v>
      </c>
      <c r="I179" s="17">
        <v>0.4</v>
      </c>
      <c r="J179" s="17"/>
      <c r="K179" s="15"/>
      <c r="L179" s="16" t="s">
        <v>39</v>
      </c>
      <c r="M179" s="15"/>
      <c r="N179" s="15"/>
      <c r="O179" s="15"/>
      <c r="P179" s="15" t="s">
        <v>39</v>
      </c>
      <c r="Q179" s="16"/>
      <c r="R179" s="16"/>
      <c r="S179" s="15"/>
      <c r="T179" s="15"/>
      <c r="U179" s="15"/>
      <c r="V179" s="15"/>
      <c r="W179" s="117"/>
      <c r="X179" s="125"/>
      <c r="Y179" s="120" t="s">
        <v>171</v>
      </c>
    </row>
    <row r="180" spans="2:25" ht="18" customHeight="1">
      <c r="B180" s="34"/>
      <c r="C180" s="13"/>
      <c r="D180" s="18"/>
      <c r="E180" s="14"/>
      <c r="F180" s="15"/>
      <c r="G180" s="16"/>
      <c r="H180" s="16"/>
      <c r="I180" s="17"/>
      <c r="J180" s="17"/>
      <c r="K180" s="15"/>
      <c r="L180" s="16"/>
      <c r="M180" s="15"/>
      <c r="N180" s="15"/>
      <c r="O180" s="15"/>
      <c r="P180" s="15"/>
      <c r="Q180" s="16"/>
      <c r="R180" s="16"/>
      <c r="S180" s="15"/>
      <c r="T180" s="15"/>
      <c r="U180" s="15"/>
      <c r="V180" s="15"/>
      <c r="W180" s="117"/>
      <c r="X180" s="125"/>
      <c r="Y180" s="120"/>
    </row>
    <row r="181" spans="2:25" ht="18" customHeight="1" thickBot="1">
      <c r="B181" s="34"/>
      <c r="C181" s="19"/>
      <c r="D181" s="20"/>
      <c r="E181" s="21"/>
      <c r="F181" s="22"/>
      <c r="G181" s="23"/>
      <c r="H181" s="23"/>
      <c r="I181" s="24"/>
      <c r="J181" s="24"/>
      <c r="K181" s="22"/>
      <c r="L181" s="23"/>
      <c r="M181" s="22"/>
      <c r="N181" s="22"/>
      <c r="O181" s="22"/>
      <c r="P181" s="22"/>
      <c r="Q181" s="23"/>
      <c r="R181" s="23"/>
      <c r="S181" s="22"/>
      <c r="T181" s="22"/>
      <c r="U181" s="22"/>
      <c r="V181" s="22"/>
      <c r="W181" s="118"/>
      <c r="X181" s="126"/>
      <c r="Y181" s="121"/>
    </row>
    <row r="182" spans="2:25" ht="18" customHeight="1" thickBot="1" thickTop="1">
      <c r="B182" s="226"/>
      <c r="C182" s="8">
        <f>COUNTA(C177:C181)</f>
        <v>2</v>
      </c>
      <c r="D182" s="6">
        <f>COUNTA(D177:D181)</f>
        <v>3</v>
      </c>
      <c r="E182" s="25"/>
      <c r="F182" s="6">
        <f>COUNTIF(F177:F181,"○")</f>
        <v>0</v>
      </c>
      <c r="G182" s="6">
        <f>COUNTIF(G177:G181,"○")</f>
        <v>3</v>
      </c>
      <c r="H182" s="6">
        <f>COUNTIF(H177:H181,"○")</f>
        <v>3</v>
      </c>
      <c r="I182" s="26"/>
      <c r="J182" s="26"/>
      <c r="K182" s="6">
        <f>COUNTIF(K177:K181,"○")</f>
        <v>1</v>
      </c>
      <c r="L182" s="6">
        <f aca="true" t="shared" si="52" ref="L182:Q182">COUNTIF(L177:L181,"○")</f>
        <v>2</v>
      </c>
      <c r="M182" s="6">
        <f t="shared" si="52"/>
        <v>1</v>
      </c>
      <c r="N182" s="6">
        <f t="shared" si="52"/>
        <v>0</v>
      </c>
      <c r="O182" s="6">
        <f t="shared" si="52"/>
        <v>0</v>
      </c>
      <c r="P182" s="6">
        <f t="shared" si="52"/>
        <v>1</v>
      </c>
      <c r="Q182" s="6">
        <f t="shared" si="52"/>
        <v>0</v>
      </c>
      <c r="R182" s="6">
        <f>COUNTIF(R176:R181,"○")</f>
        <v>0</v>
      </c>
      <c r="S182" s="6">
        <f aca="true" t="shared" si="53" ref="S182:X182">COUNTIF(S177:S181,"○")</f>
        <v>0</v>
      </c>
      <c r="T182" s="6">
        <f t="shared" si="53"/>
        <v>0</v>
      </c>
      <c r="U182" s="6">
        <f t="shared" si="53"/>
        <v>0</v>
      </c>
      <c r="V182" s="6">
        <f t="shared" si="53"/>
        <v>0</v>
      </c>
      <c r="W182" s="6">
        <f t="shared" si="53"/>
        <v>0</v>
      </c>
      <c r="X182" s="127">
        <f t="shared" si="53"/>
        <v>0</v>
      </c>
      <c r="Y182" s="122"/>
    </row>
    <row r="183" spans="2:25" ht="18" customHeight="1" thickBot="1" thickTop="1">
      <c r="B183" s="217"/>
      <c r="C183" s="200" t="s">
        <v>136</v>
      </c>
      <c r="D183" s="201">
        <f>F183+G183</f>
        <v>3</v>
      </c>
      <c r="E183" s="202"/>
      <c r="F183" s="201">
        <f>F182</f>
        <v>0</v>
      </c>
      <c r="G183" s="203">
        <f>H183+Q183</f>
        <v>3</v>
      </c>
      <c r="H183" s="203">
        <f>K183+L183</f>
        <v>3</v>
      </c>
      <c r="I183" s="204"/>
      <c r="J183" s="26"/>
      <c r="K183" s="201">
        <f>K182</f>
        <v>1</v>
      </c>
      <c r="L183" s="203">
        <f>SUM(M183:P183)</f>
        <v>2</v>
      </c>
      <c r="M183" s="201">
        <f>M182</f>
        <v>1</v>
      </c>
      <c r="N183" s="201">
        <f>N182</f>
        <v>0</v>
      </c>
      <c r="O183" s="201">
        <f>O182</f>
        <v>0</v>
      </c>
      <c r="P183" s="201">
        <f>P182</f>
        <v>1</v>
      </c>
      <c r="Q183" s="203">
        <f>SUM(R183:W183)</f>
        <v>0</v>
      </c>
      <c r="R183" s="201">
        <f aca="true" t="shared" si="54" ref="R183:W183">R182</f>
        <v>0</v>
      </c>
      <c r="S183" s="201">
        <f t="shared" si="54"/>
        <v>0</v>
      </c>
      <c r="T183" s="201">
        <f t="shared" si="54"/>
        <v>0</v>
      </c>
      <c r="U183" s="201">
        <f t="shared" si="54"/>
        <v>0</v>
      </c>
      <c r="V183" s="201">
        <f t="shared" si="54"/>
        <v>0</v>
      </c>
      <c r="W183" s="205">
        <f t="shared" si="54"/>
        <v>0</v>
      </c>
      <c r="X183" s="218"/>
      <c r="Y183" s="207" t="str">
        <f>IF(D182=D183,"OK","要確認")</f>
        <v>OK</v>
      </c>
    </row>
    <row r="184" spans="1:25" ht="18" customHeight="1" thickTop="1">
      <c r="A184">
        <v>10</v>
      </c>
      <c r="B184" s="29" t="s">
        <v>114</v>
      </c>
      <c r="C184" s="40"/>
      <c r="D184" s="41"/>
      <c r="E184" s="41"/>
      <c r="F184" s="42"/>
      <c r="G184" s="43"/>
      <c r="H184" s="43"/>
      <c r="I184" s="42"/>
      <c r="J184" s="42"/>
      <c r="K184" s="42"/>
      <c r="L184" s="43"/>
      <c r="M184" s="42"/>
      <c r="N184" s="42"/>
      <c r="O184" s="42"/>
      <c r="P184" s="42"/>
      <c r="Q184" s="43"/>
      <c r="R184" s="43"/>
      <c r="S184" s="42"/>
      <c r="T184" s="42"/>
      <c r="U184" s="42"/>
      <c r="V184" s="42"/>
      <c r="W184" s="42"/>
      <c r="X184" s="129"/>
      <c r="Y184" s="67"/>
    </row>
    <row r="185" spans="2:25" ht="18" customHeight="1">
      <c r="B185" s="34"/>
      <c r="C185" s="13" t="s">
        <v>0</v>
      </c>
      <c r="D185" s="18" t="s">
        <v>7</v>
      </c>
      <c r="E185" s="14" t="s">
        <v>38</v>
      </c>
      <c r="F185" s="15"/>
      <c r="G185" s="16" t="s">
        <v>39</v>
      </c>
      <c r="H185" s="16" t="s">
        <v>39</v>
      </c>
      <c r="I185" s="17">
        <v>0.2</v>
      </c>
      <c r="J185" s="17"/>
      <c r="K185" s="15"/>
      <c r="L185" s="16" t="s">
        <v>39</v>
      </c>
      <c r="M185" s="15" t="s">
        <v>39</v>
      </c>
      <c r="N185" s="15"/>
      <c r="O185" s="15"/>
      <c r="P185" s="15"/>
      <c r="Q185" s="16"/>
      <c r="R185" s="16"/>
      <c r="S185" s="15"/>
      <c r="T185" s="15"/>
      <c r="U185" s="15"/>
      <c r="V185" s="15"/>
      <c r="W185" s="117"/>
      <c r="X185" s="125"/>
      <c r="Y185" s="120"/>
    </row>
    <row r="186" spans="2:25" ht="18" customHeight="1">
      <c r="B186" s="34"/>
      <c r="C186" s="13"/>
      <c r="D186" s="18" t="s">
        <v>10</v>
      </c>
      <c r="E186" s="14" t="s">
        <v>40</v>
      </c>
      <c r="F186" s="15"/>
      <c r="G186" s="16" t="s">
        <v>39</v>
      </c>
      <c r="H186" s="16" t="s">
        <v>39</v>
      </c>
      <c r="I186" s="17">
        <v>0.8</v>
      </c>
      <c r="J186" s="17"/>
      <c r="K186" s="15" t="s">
        <v>39</v>
      </c>
      <c r="L186" s="16"/>
      <c r="M186" s="15"/>
      <c r="N186" s="15"/>
      <c r="O186" s="15"/>
      <c r="P186" s="15"/>
      <c r="Q186" s="16"/>
      <c r="R186" s="16"/>
      <c r="S186" s="15"/>
      <c r="T186" s="15"/>
      <c r="U186" s="15"/>
      <c r="V186" s="15"/>
      <c r="W186" s="117"/>
      <c r="X186" s="125"/>
      <c r="Y186" s="120"/>
    </row>
    <row r="187" spans="2:25" ht="18" customHeight="1">
      <c r="B187" s="34"/>
      <c r="C187" s="13" t="s">
        <v>8</v>
      </c>
      <c r="D187" s="18" t="s">
        <v>1</v>
      </c>
      <c r="E187" s="14" t="s">
        <v>41</v>
      </c>
      <c r="F187" s="15"/>
      <c r="G187" s="16" t="s">
        <v>39</v>
      </c>
      <c r="H187" s="16" t="s">
        <v>39</v>
      </c>
      <c r="I187" s="17">
        <v>0.4</v>
      </c>
      <c r="J187" s="17"/>
      <c r="K187" s="15"/>
      <c r="L187" s="16" t="s">
        <v>39</v>
      </c>
      <c r="M187" s="15"/>
      <c r="N187" s="15"/>
      <c r="O187" s="15"/>
      <c r="P187" s="15" t="s">
        <v>39</v>
      </c>
      <c r="Q187" s="16"/>
      <c r="R187" s="16"/>
      <c r="S187" s="15"/>
      <c r="T187" s="15"/>
      <c r="U187" s="15"/>
      <c r="V187" s="15"/>
      <c r="W187" s="117"/>
      <c r="X187" s="125"/>
      <c r="Y187" s="120" t="s">
        <v>172</v>
      </c>
    </row>
    <row r="188" spans="2:25" ht="18" customHeight="1">
      <c r="B188" s="34"/>
      <c r="C188" s="13"/>
      <c r="D188" s="18"/>
      <c r="E188" s="14"/>
      <c r="F188" s="15"/>
      <c r="G188" s="16"/>
      <c r="H188" s="16"/>
      <c r="I188" s="17"/>
      <c r="J188" s="17"/>
      <c r="K188" s="15"/>
      <c r="L188" s="16"/>
      <c r="M188" s="15"/>
      <c r="N188" s="15"/>
      <c r="O188" s="15"/>
      <c r="P188" s="15"/>
      <c r="Q188" s="16"/>
      <c r="R188" s="16"/>
      <c r="S188" s="15"/>
      <c r="T188" s="15"/>
      <c r="U188" s="15"/>
      <c r="V188" s="15"/>
      <c r="W188" s="117"/>
      <c r="X188" s="125"/>
      <c r="Y188" s="120"/>
    </row>
    <row r="189" spans="2:25" ht="18" customHeight="1" thickBot="1">
      <c r="B189" s="34"/>
      <c r="C189" s="19"/>
      <c r="D189" s="20"/>
      <c r="E189" s="21"/>
      <c r="F189" s="22"/>
      <c r="G189" s="23"/>
      <c r="H189" s="23"/>
      <c r="I189" s="24"/>
      <c r="J189" s="24"/>
      <c r="K189" s="22"/>
      <c r="L189" s="23"/>
      <c r="M189" s="22"/>
      <c r="N189" s="22"/>
      <c r="O189" s="22"/>
      <c r="P189" s="22"/>
      <c r="Q189" s="23"/>
      <c r="R189" s="23"/>
      <c r="S189" s="22"/>
      <c r="T189" s="22"/>
      <c r="U189" s="22"/>
      <c r="V189" s="22"/>
      <c r="W189" s="118"/>
      <c r="X189" s="126"/>
      <c r="Y189" s="121"/>
    </row>
    <row r="190" spans="2:25" ht="18" customHeight="1" thickBot="1" thickTop="1">
      <c r="B190" s="226"/>
      <c r="C190" s="8">
        <f>COUNTA(C185:C189)</f>
        <v>2</v>
      </c>
      <c r="D190" s="6">
        <f>COUNTA(D185:D189)</f>
        <v>3</v>
      </c>
      <c r="E190" s="25"/>
      <c r="F190" s="6">
        <f>COUNTIF(F185:F189,"○")</f>
        <v>0</v>
      </c>
      <c r="G190" s="6">
        <f>COUNTIF(G185:G189,"○")</f>
        <v>3</v>
      </c>
      <c r="H190" s="6">
        <f>COUNTIF(H185:H189,"○")</f>
        <v>3</v>
      </c>
      <c r="I190" s="26"/>
      <c r="J190" s="26"/>
      <c r="K190" s="6">
        <f>COUNTIF(K185:K189,"○")</f>
        <v>1</v>
      </c>
      <c r="L190" s="6">
        <f aca="true" t="shared" si="55" ref="L190:Q190">COUNTIF(L185:L189,"○")</f>
        <v>2</v>
      </c>
      <c r="M190" s="6">
        <f t="shared" si="55"/>
        <v>1</v>
      </c>
      <c r="N190" s="6">
        <f t="shared" si="55"/>
        <v>0</v>
      </c>
      <c r="O190" s="6">
        <f t="shared" si="55"/>
        <v>0</v>
      </c>
      <c r="P190" s="6">
        <f t="shared" si="55"/>
        <v>1</v>
      </c>
      <c r="Q190" s="6">
        <f t="shared" si="55"/>
        <v>0</v>
      </c>
      <c r="R190" s="6">
        <f>COUNTIF(R184:R189,"○")</f>
        <v>0</v>
      </c>
      <c r="S190" s="6">
        <f aca="true" t="shared" si="56" ref="S190:X190">COUNTIF(S185:S189,"○")</f>
        <v>0</v>
      </c>
      <c r="T190" s="6">
        <f t="shared" si="56"/>
        <v>0</v>
      </c>
      <c r="U190" s="6">
        <f t="shared" si="56"/>
        <v>0</v>
      </c>
      <c r="V190" s="6">
        <f t="shared" si="56"/>
        <v>0</v>
      </c>
      <c r="W190" s="6">
        <f t="shared" si="56"/>
        <v>0</v>
      </c>
      <c r="X190" s="127">
        <f t="shared" si="56"/>
        <v>0</v>
      </c>
      <c r="Y190" s="122"/>
    </row>
    <row r="191" spans="2:25" ht="18" customHeight="1" thickBot="1" thickTop="1">
      <c r="B191" s="217"/>
      <c r="C191" s="200" t="s">
        <v>136</v>
      </c>
      <c r="D191" s="201">
        <f>F191+G191</f>
        <v>3</v>
      </c>
      <c r="E191" s="202"/>
      <c r="F191" s="201">
        <f>F190</f>
        <v>0</v>
      </c>
      <c r="G191" s="203">
        <f>H191+Q191</f>
        <v>3</v>
      </c>
      <c r="H191" s="203">
        <f>K191+L191</f>
        <v>3</v>
      </c>
      <c r="I191" s="204"/>
      <c r="J191" s="26"/>
      <c r="K191" s="201">
        <f>K190</f>
        <v>1</v>
      </c>
      <c r="L191" s="203">
        <f>SUM(M191:P191)</f>
        <v>2</v>
      </c>
      <c r="M191" s="201">
        <f>M190</f>
        <v>1</v>
      </c>
      <c r="N191" s="201">
        <f>N190</f>
        <v>0</v>
      </c>
      <c r="O191" s="201">
        <f>O190</f>
        <v>0</v>
      </c>
      <c r="P191" s="201">
        <f>P190</f>
        <v>1</v>
      </c>
      <c r="Q191" s="203">
        <f>SUM(R191:W191)</f>
        <v>0</v>
      </c>
      <c r="R191" s="201">
        <f aca="true" t="shared" si="57" ref="R191:W191">R190</f>
        <v>0</v>
      </c>
      <c r="S191" s="201">
        <f t="shared" si="57"/>
        <v>0</v>
      </c>
      <c r="T191" s="201">
        <f t="shared" si="57"/>
        <v>0</v>
      </c>
      <c r="U191" s="201">
        <f t="shared" si="57"/>
        <v>0</v>
      </c>
      <c r="V191" s="201">
        <f t="shared" si="57"/>
        <v>0</v>
      </c>
      <c r="W191" s="205">
        <f t="shared" si="57"/>
        <v>0</v>
      </c>
      <c r="X191" s="218"/>
      <c r="Y191" s="207" t="str">
        <f>IF(D190=D191,"OK","要確認")</f>
        <v>OK</v>
      </c>
    </row>
    <row r="192" spans="2:25" ht="18" customHeight="1" thickBot="1" thickTop="1">
      <c r="B192" s="44" t="s">
        <v>11</v>
      </c>
      <c r="C192" s="45"/>
      <c r="D192" s="46"/>
      <c r="E192" s="46"/>
      <c r="F192" s="46"/>
      <c r="G192" s="46"/>
      <c r="H192" s="46"/>
      <c r="I192" s="47"/>
      <c r="J192" s="47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130"/>
      <c r="Y192" s="68"/>
    </row>
    <row r="193" spans="2:25" ht="18" customHeight="1" thickBot="1" thickTop="1">
      <c r="B193" s="208"/>
      <c r="C193" s="48">
        <f>SUM(C117,C125,C133,C141,C149,C158,C166,C174,C182,C190)</f>
        <v>20</v>
      </c>
      <c r="D193" s="6">
        <f>SUM(D117,D125,D133,D141,D149,D158,D166,D174,D182,D190)</f>
        <v>36</v>
      </c>
      <c r="E193" s="202"/>
      <c r="F193" s="28">
        <f>SUM(F117,F125,F133,F141,F149,F158,F166,F174,F182,F190)</f>
        <v>2</v>
      </c>
      <c r="G193" s="28">
        <f>SUM(G117,G125,G133,G141,G149,G158,G166,G174,G182,G190)</f>
        <v>34</v>
      </c>
      <c r="H193" s="28">
        <f>SUM(H117,H125,H133,H141,H149,H158,H166,H174,H182,H190)</f>
        <v>30</v>
      </c>
      <c r="I193" s="26"/>
      <c r="J193" s="26"/>
      <c r="K193" s="28">
        <f aca="true" t="shared" si="58" ref="K193:X193">SUM(K117,K125,K133,K141,K149,K158,K166,K174,K182,K190)</f>
        <v>10</v>
      </c>
      <c r="L193" s="28">
        <f t="shared" si="58"/>
        <v>20</v>
      </c>
      <c r="M193" s="28">
        <f t="shared" si="58"/>
        <v>9</v>
      </c>
      <c r="N193" s="28">
        <f t="shared" si="58"/>
        <v>0</v>
      </c>
      <c r="O193" s="28">
        <f t="shared" si="58"/>
        <v>0</v>
      </c>
      <c r="P193" s="28">
        <f t="shared" si="58"/>
        <v>11</v>
      </c>
      <c r="Q193" s="28">
        <f t="shared" si="58"/>
        <v>4</v>
      </c>
      <c r="R193" s="28">
        <f t="shared" si="58"/>
        <v>0</v>
      </c>
      <c r="S193" s="28">
        <f t="shared" si="58"/>
        <v>0</v>
      </c>
      <c r="T193" s="28">
        <f t="shared" si="58"/>
        <v>2</v>
      </c>
      <c r="U193" s="28">
        <f t="shared" si="58"/>
        <v>0</v>
      </c>
      <c r="V193" s="28">
        <f t="shared" si="58"/>
        <v>0</v>
      </c>
      <c r="W193" s="6">
        <f t="shared" si="58"/>
        <v>2</v>
      </c>
      <c r="X193" s="131">
        <f t="shared" si="58"/>
        <v>2</v>
      </c>
      <c r="Y193" s="132"/>
    </row>
    <row r="194" spans="2:25" ht="18" customHeight="1" thickBot="1" thickTop="1">
      <c r="B194" s="217"/>
      <c r="C194" s="200" t="s">
        <v>136</v>
      </c>
      <c r="D194" s="201">
        <f>F194+G194</f>
        <v>36</v>
      </c>
      <c r="E194" s="202"/>
      <c r="F194" s="201">
        <f>F193</f>
        <v>2</v>
      </c>
      <c r="G194" s="203">
        <f>H194+Q194</f>
        <v>34</v>
      </c>
      <c r="H194" s="203">
        <f>K194+L194</f>
        <v>30</v>
      </c>
      <c r="I194" s="204"/>
      <c r="J194" s="26"/>
      <c r="K194" s="201">
        <f>K193</f>
        <v>10</v>
      </c>
      <c r="L194" s="203">
        <f>SUM(M194:P194)</f>
        <v>20</v>
      </c>
      <c r="M194" s="201">
        <f>M193</f>
        <v>9</v>
      </c>
      <c r="N194" s="201">
        <f>N193</f>
        <v>0</v>
      </c>
      <c r="O194" s="201">
        <f>O193</f>
        <v>0</v>
      </c>
      <c r="P194" s="201">
        <f>P193</f>
        <v>11</v>
      </c>
      <c r="Q194" s="203">
        <f>SUM(R194:W194)</f>
        <v>4</v>
      </c>
      <c r="R194" s="201">
        <f aca="true" t="shared" si="59" ref="R194:W194">R193</f>
        <v>0</v>
      </c>
      <c r="S194" s="201">
        <f t="shared" si="59"/>
        <v>0</v>
      </c>
      <c r="T194" s="201">
        <f t="shared" si="59"/>
        <v>2</v>
      </c>
      <c r="U194" s="201">
        <f t="shared" si="59"/>
        <v>0</v>
      </c>
      <c r="V194" s="201">
        <f t="shared" si="59"/>
        <v>0</v>
      </c>
      <c r="W194" s="205">
        <f t="shared" si="59"/>
        <v>2</v>
      </c>
      <c r="X194" s="218"/>
      <c r="Y194" s="207" t="str">
        <f>IF(D193=D194,"OK","要確認")</f>
        <v>OK</v>
      </c>
    </row>
    <row r="195" ht="14.25" thickBot="1"/>
    <row r="196" spans="2:15" ht="14.25" thickBot="1">
      <c r="B196" s="281" t="s">
        <v>6</v>
      </c>
      <c r="C196" s="282"/>
      <c r="D196" s="282"/>
      <c r="E196" s="282"/>
      <c r="F196" s="283"/>
      <c r="H196" s="281" t="s">
        <v>14</v>
      </c>
      <c r="I196" s="282"/>
      <c r="J196" s="282"/>
      <c r="K196" s="282"/>
      <c r="L196" s="282"/>
      <c r="M196" s="282"/>
      <c r="N196" s="282"/>
      <c r="O196" s="283"/>
    </row>
    <row r="197" spans="2:15" ht="17.25">
      <c r="B197" s="284" t="s">
        <v>5</v>
      </c>
      <c r="C197" s="285"/>
      <c r="D197" s="285"/>
      <c r="E197" s="286"/>
      <c r="F197" s="9">
        <f>COUNTIF(Q111:Q190,"○")</f>
        <v>4</v>
      </c>
      <c r="H197" s="72" t="s">
        <v>184</v>
      </c>
      <c r="I197" s="73" t="s">
        <v>177</v>
      </c>
      <c r="J197" s="73"/>
      <c r="K197" s="73" t="s">
        <v>183</v>
      </c>
      <c r="L197" s="73" t="s">
        <v>171</v>
      </c>
      <c r="M197" s="73" t="s">
        <v>172</v>
      </c>
      <c r="N197" s="73" t="s">
        <v>185</v>
      </c>
      <c r="O197" s="74" t="s">
        <v>182</v>
      </c>
    </row>
    <row r="198" spans="2:15" ht="18" thickBot="1">
      <c r="B198" s="291" t="s">
        <v>44</v>
      </c>
      <c r="C198" s="292"/>
      <c r="D198" s="292"/>
      <c r="E198" s="293"/>
      <c r="F198" s="10">
        <f>COUNTIF(I111:I190,"&lt;0.3")</f>
        <v>10</v>
      </c>
      <c r="H198" s="75">
        <f>COUNTIF(Y111:Y190,"ア")</f>
        <v>2</v>
      </c>
      <c r="I198" s="76">
        <f>COUNTIF(Y111:Y190,"イ")</f>
        <v>3</v>
      </c>
      <c r="J198" s="76"/>
      <c r="K198" s="76">
        <f>COUNTIF(Y111:Y190,"ウ")</f>
        <v>2</v>
      </c>
      <c r="L198" s="76">
        <f>COUNTIF(Y111:Y190,"エ")</f>
        <v>2</v>
      </c>
      <c r="M198" s="76">
        <f>COUNTIF(Y111:Y190,"オ")</f>
        <v>1</v>
      </c>
      <c r="N198" s="76">
        <f>COUNTIF(Y111:Y190,"カ")</f>
        <v>0</v>
      </c>
      <c r="O198" s="10">
        <f>COUNTIF(Y111:Y190,"キ")</f>
        <v>3</v>
      </c>
    </row>
    <row r="199" spans="2:26" ht="24">
      <c r="B199" s="269" t="s">
        <v>4</v>
      </c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</row>
    <row r="200" ht="24">
      <c r="B200" s="5"/>
    </row>
    <row r="201" spans="2:4" ht="17.25">
      <c r="B201" s="11"/>
      <c r="C201" s="193" t="s">
        <v>75</v>
      </c>
      <c r="D201" s="12" t="str">
        <f>D3</f>
        <v>○○県</v>
      </c>
    </row>
    <row r="202" ht="7.5" customHeight="1" thickBot="1"/>
    <row r="203" spans="2:25" ht="21.75" thickBot="1">
      <c r="B203" s="145"/>
      <c r="C203" s="146"/>
      <c r="D203" s="307" t="s">
        <v>73</v>
      </c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9"/>
    </row>
    <row r="204" spans="2:25" ht="18" customHeight="1">
      <c r="B204" s="314" t="s">
        <v>22</v>
      </c>
      <c r="C204" s="315"/>
      <c r="D204" s="7" t="s">
        <v>23</v>
      </c>
      <c r="E204" s="276" t="s">
        <v>9</v>
      </c>
      <c r="F204" s="278" t="s">
        <v>24</v>
      </c>
      <c r="G204" s="280" t="s">
        <v>25</v>
      </c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278" t="str">
        <f>X105</f>
        <v>平成29年4月以降に事業を開始した施設</v>
      </c>
      <c r="Y204" s="312"/>
    </row>
    <row r="205" spans="2:25" ht="18" customHeight="1">
      <c r="B205" s="149"/>
      <c r="C205" s="150"/>
      <c r="D205" s="7"/>
      <c r="E205" s="276"/>
      <c r="F205" s="316"/>
      <c r="G205" s="280"/>
      <c r="H205" s="287" t="s">
        <v>26</v>
      </c>
      <c r="I205" s="1"/>
      <c r="J205" s="1"/>
      <c r="K205" s="1"/>
      <c r="L205" s="1"/>
      <c r="M205" s="1"/>
      <c r="N205" s="1"/>
      <c r="O205" s="1"/>
      <c r="P205" s="1"/>
      <c r="Q205" s="287" t="s">
        <v>27</v>
      </c>
      <c r="R205" s="99"/>
      <c r="S205" s="1"/>
      <c r="T205" s="1"/>
      <c r="U205" s="1"/>
      <c r="V205" s="1"/>
      <c r="W205" s="1"/>
      <c r="X205" s="278"/>
      <c r="Y205" s="312"/>
    </row>
    <row r="206" spans="2:25" ht="18" customHeight="1">
      <c r="B206" s="153"/>
      <c r="C206" s="315"/>
      <c r="D206" s="7"/>
      <c r="E206" s="276"/>
      <c r="F206" s="316"/>
      <c r="G206" s="280"/>
      <c r="H206" s="317"/>
      <c r="I206" s="2" t="s">
        <v>69</v>
      </c>
      <c r="J206" s="2"/>
      <c r="K206" s="2" t="s">
        <v>28</v>
      </c>
      <c r="L206" s="3" t="s">
        <v>29</v>
      </c>
      <c r="M206" s="1"/>
      <c r="N206" s="1"/>
      <c r="O206" s="1"/>
      <c r="P206" s="1"/>
      <c r="Q206" s="288"/>
      <c r="R206" s="296" t="s">
        <v>62</v>
      </c>
      <c r="S206" s="289" t="s">
        <v>32</v>
      </c>
      <c r="T206" s="289" t="str">
        <f>T107</f>
        <v>2019.4～2020.3
改修予定</v>
      </c>
      <c r="U206" s="289" t="str">
        <f>U107</f>
        <v>2019.4
以降
診断予定</v>
      </c>
      <c r="V206" s="289" t="str">
        <f>V107</f>
        <v>2019.4
以降
廃止予定</v>
      </c>
      <c r="W206" s="310" t="s">
        <v>30</v>
      </c>
      <c r="X206" s="278"/>
      <c r="Y206" s="119"/>
    </row>
    <row r="207" spans="2:25" ht="40.5">
      <c r="B207" s="153"/>
      <c r="C207" s="315"/>
      <c r="D207" s="7"/>
      <c r="E207" s="276"/>
      <c r="F207" s="316"/>
      <c r="G207" s="280"/>
      <c r="H207" s="190"/>
      <c r="I207" s="189"/>
      <c r="J207" s="189"/>
      <c r="K207" s="189"/>
      <c r="L207" s="3"/>
      <c r="M207" s="69" t="s">
        <v>31</v>
      </c>
      <c r="N207" s="70" t="s">
        <v>32</v>
      </c>
      <c r="O207" s="187" t="str">
        <f>O108</f>
        <v>2019.4～2020.3
改修予定</v>
      </c>
      <c r="P207" s="71" t="s">
        <v>33</v>
      </c>
      <c r="Q207" s="4"/>
      <c r="R207" s="297"/>
      <c r="S207" s="290"/>
      <c r="T207" s="290"/>
      <c r="U207" s="290"/>
      <c r="V207" s="290"/>
      <c r="W207" s="311"/>
      <c r="X207" s="278"/>
      <c r="Y207" s="312"/>
    </row>
    <row r="208" spans="2:25" ht="18" customHeight="1" thickBot="1">
      <c r="B208" s="163"/>
      <c r="C208" s="186" t="s">
        <v>188</v>
      </c>
      <c r="D208" s="57" t="s">
        <v>189</v>
      </c>
      <c r="E208" s="58"/>
      <c r="F208" s="59" t="s">
        <v>190</v>
      </c>
      <c r="G208" s="60" t="s">
        <v>191</v>
      </c>
      <c r="H208" s="59" t="s">
        <v>192</v>
      </c>
      <c r="I208" s="58"/>
      <c r="J208" s="58"/>
      <c r="K208" s="59" t="s">
        <v>193</v>
      </c>
      <c r="L208" s="61" t="s">
        <v>194</v>
      </c>
      <c r="M208" s="59" t="s">
        <v>195</v>
      </c>
      <c r="N208" s="62" t="s">
        <v>196</v>
      </c>
      <c r="O208" s="63" t="s">
        <v>197</v>
      </c>
      <c r="P208" s="63" t="s">
        <v>198</v>
      </c>
      <c r="Q208" s="64" t="s">
        <v>199</v>
      </c>
      <c r="R208" s="59" t="s">
        <v>200</v>
      </c>
      <c r="S208" s="59" t="s">
        <v>201</v>
      </c>
      <c r="T208" s="59" t="s">
        <v>202</v>
      </c>
      <c r="U208" s="59" t="s">
        <v>203</v>
      </c>
      <c r="V208" s="57" t="s">
        <v>204</v>
      </c>
      <c r="W208" s="57" t="s">
        <v>205</v>
      </c>
      <c r="X208" s="59" t="s">
        <v>206</v>
      </c>
      <c r="Y208" s="313"/>
    </row>
    <row r="209" spans="1:25" ht="18" customHeight="1" thickBot="1">
      <c r="A209">
        <v>1</v>
      </c>
      <c r="B209" s="29" t="str">
        <f>B11</f>
        <v>救護施設</v>
      </c>
      <c r="C209" s="30"/>
      <c r="D209" s="31"/>
      <c r="E209" s="31"/>
      <c r="F209" s="32"/>
      <c r="G209" s="33"/>
      <c r="H209" s="33"/>
      <c r="I209" s="32"/>
      <c r="J209" s="32"/>
      <c r="K209" s="32"/>
      <c r="L209" s="33"/>
      <c r="M209" s="32"/>
      <c r="N209" s="32"/>
      <c r="O209" s="32"/>
      <c r="P209" s="32"/>
      <c r="Q209" s="33"/>
      <c r="R209" s="33"/>
      <c r="S209" s="32"/>
      <c r="T209" s="32"/>
      <c r="U209" s="32"/>
      <c r="V209" s="32"/>
      <c r="W209" s="32"/>
      <c r="X209" s="32"/>
      <c r="Y209" s="65"/>
    </row>
    <row r="210" spans="2:25" ht="18" customHeight="1" thickBot="1" thickTop="1">
      <c r="B210" s="35"/>
      <c r="C210" s="8">
        <f>SUM(C18,C117)</f>
        <v>4</v>
      </c>
      <c r="D210" s="6">
        <f>SUM(D18,D117)</f>
        <v>12</v>
      </c>
      <c r="E210" s="25"/>
      <c r="F210" s="6">
        <f>SUM(F18,F117)</f>
        <v>2</v>
      </c>
      <c r="G210" s="6">
        <f>SUM(G18,G117)</f>
        <v>10</v>
      </c>
      <c r="H210" s="6">
        <f>SUM(H18,H117)</f>
        <v>6</v>
      </c>
      <c r="I210" s="26"/>
      <c r="J210" s="26"/>
      <c r="K210" s="6">
        <f aca="true" t="shared" si="60" ref="K210:Q210">SUM(K18,K117)</f>
        <v>2</v>
      </c>
      <c r="L210" s="6">
        <f t="shared" si="60"/>
        <v>4</v>
      </c>
      <c r="M210" s="6">
        <f t="shared" si="60"/>
        <v>2</v>
      </c>
      <c r="N210" s="6">
        <f t="shared" si="60"/>
        <v>0</v>
      </c>
      <c r="O210" s="6">
        <f t="shared" si="60"/>
        <v>0</v>
      </c>
      <c r="P210" s="6">
        <f t="shared" si="60"/>
        <v>2</v>
      </c>
      <c r="Q210" s="6">
        <f t="shared" si="60"/>
        <v>4</v>
      </c>
      <c r="R210" s="6">
        <f aca="true" t="shared" si="61" ref="R210:X210">SUM(R18,R117)</f>
        <v>0</v>
      </c>
      <c r="S210" s="6">
        <f t="shared" si="61"/>
        <v>0</v>
      </c>
      <c r="T210" s="6">
        <f t="shared" si="61"/>
        <v>2</v>
      </c>
      <c r="U210" s="6">
        <f t="shared" si="61"/>
        <v>0</v>
      </c>
      <c r="V210" s="6">
        <f t="shared" si="61"/>
        <v>0</v>
      </c>
      <c r="W210" s="6">
        <f t="shared" si="61"/>
        <v>2</v>
      </c>
      <c r="X210" s="6">
        <f t="shared" si="61"/>
        <v>2</v>
      </c>
      <c r="Y210" s="98"/>
    </row>
    <row r="211" spans="1:25" ht="18" customHeight="1" thickBot="1">
      <c r="A211">
        <v>2</v>
      </c>
      <c r="B211" s="29" t="str">
        <f>B20</f>
        <v>更生施設</v>
      </c>
      <c r="C211" s="36"/>
      <c r="D211" s="37"/>
      <c r="E211" s="37"/>
      <c r="F211" s="38"/>
      <c r="G211" s="39"/>
      <c r="H211" s="39"/>
      <c r="I211" s="38"/>
      <c r="J211" s="38"/>
      <c r="K211" s="38"/>
      <c r="L211" s="39"/>
      <c r="M211" s="38"/>
      <c r="N211" s="38"/>
      <c r="O211" s="38"/>
      <c r="P211" s="38"/>
      <c r="Q211" s="39"/>
      <c r="R211" s="39"/>
      <c r="S211" s="38"/>
      <c r="T211" s="38"/>
      <c r="U211" s="38"/>
      <c r="V211" s="38"/>
      <c r="W211" s="38"/>
      <c r="X211" s="38"/>
      <c r="Y211" s="66"/>
    </row>
    <row r="212" spans="2:25" ht="18" customHeight="1" thickBot="1" thickTop="1">
      <c r="B212" s="35"/>
      <c r="C212" s="8">
        <f>SUM(C26,C125)</f>
        <v>5</v>
      </c>
      <c r="D212" s="6">
        <f>SUM(D26,D125)</f>
        <v>7</v>
      </c>
      <c r="E212" s="25"/>
      <c r="F212" s="6">
        <f>SUM(F26,F125)</f>
        <v>0</v>
      </c>
      <c r="G212" s="6">
        <f>SUM(G26,G125)</f>
        <v>7</v>
      </c>
      <c r="H212" s="6">
        <f>SUM(H26,H125)</f>
        <v>7</v>
      </c>
      <c r="I212" s="26"/>
      <c r="J212" s="26"/>
      <c r="K212" s="6">
        <f aca="true" t="shared" si="62" ref="K212:R212">SUM(K26,K125)</f>
        <v>2</v>
      </c>
      <c r="L212" s="6">
        <f t="shared" si="62"/>
        <v>5</v>
      </c>
      <c r="M212" s="6">
        <f t="shared" si="62"/>
        <v>2</v>
      </c>
      <c r="N212" s="6">
        <f t="shared" si="62"/>
        <v>0</v>
      </c>
      <c r="O212" s="6">
        <f t="shared" si="62"/>
        <v>0</v>
      </c>
      <c r="P212" s="6">
        <f t="shared" si="62"/>
        <v>3</v>
      </c>
      <c r="Q212" s="6">
        <f t="shared" si="62"/>
        <v>0</v>
      </c>
      <c r="R212" s="6">
        <f t="shared" si="62"/>
        <v>0</v>
      </c>
      <c r="S212" s="6">
        <f aca="true" t="shared" si="63" ref="S212:X212">SUM(S26,S125)</f>
        <v>0</v>
      </c>
      <c r="T212" s="6">
        <f t="shared" si="63"/>
        <v>0</v>
      </c>
      <c r="U212" s="6">
        <f t="shared" si="63"/>
        <v>0</v>
      </c>
      <c r="V212" s="6">
        <f t="shared" si="63"/>
        <v>0</v>
      </c>
      <c r="W212" s="6">
        <f t="shared" si="63"/>
        <v>0</v>
      </c>
      <c r="X212" s="6">
        <f t="shared" si="63"/>
        <v>0</v>
      </c>
      <c r="Y212" s="98"/>
    </row>
    <row r="213" spans="1:25" ht="18" customHeight="1" thickBot="1">
      <c r="A213">
        <v>3</v>
      </c>
      <c r="B213" s="29" t="str">
        <f>B28</f>
        <v>授産施設</v>
      </c>
      <c r="C213" s="36"/>
      <c r="D213" s="37"/>
      <c r="E213" s="37"/>
      <c r="F213" s="38"/>
      <c r="G213" s="39"/>
      <c r="H213" s="39"/>
      <c r="I213" s="38"/>
      <c r="J213" s="38"/>
      <c r="K213" s="38"/>
      <c r="L213" s="39"/>
      <c r="M213" s="38"/>
      <c r="N213" s="38"/>
      <c r="O213" s="38"/>
      <c r="P213" s="38"/>
      <c r="Q213" s="39"/>
      <c r="R213" s="38"/>
      <c r="S213" s="38"/>
      <c r="T213" s="38"/>
      <c r="U213" s="38"/>
      <c r="V213" s="38"/>
      <c r="W213" s="38"/>
      <c r="X213" s="38"/>
      <c r="Y213" s="66"/>
    </row>
    <row r="214" spans="2:25" ht="18" customHeight="1" thickBot="1" thickTop="1">
      <c r="B214" s="35"/>
      <c r="C214" s="8">
        <f>SUM(C34,C133)</f>
        <v>4</v>
      </c>
      <c r="D214" s="6">
        <f>SUM(D34,D133)</f>
        <v>6</v>
      </c>
      <c r="E214" s="25"/>
      <c r="F214" s="6">
        <f>SUM(F34,F133)</f>
        <v>0</v>
      </c>
      <c r="G214" s="6">
        <f>SUM(G34,G133)</f>
        <v>6</v>
      </c>
      <c r="H214" s="6">
        <f>SUM(H34,H133)</f>
        <v>6</v>
      </c>
      <c r="I214" s="26"/>
      <c r="J214" s="26"/>
      <c r="K214" s="6">
        <f aca="true" t="shared" si="64" ref="K214:R214">SUM(K34,K133)</f>
        <v>2</v>
      </c>
      <c r="L214" s="6">
        <f t="shared" si="64"/>
        <v>4</v>
      </c>
      <c r="M214" s="6">
        <f t="shared" si="64"/>
        <v>2</v>
      </c>
      <c r="N214" s="6">
        <f t="shared" si="64"/>
        <v>0</v>
      </c>
      <c r="O214" s="6">
        <f t="shared" si="64"/>
        <v>0</v>
      </c>
      <c r="P214" s="6">
        <f t="shared" si="64"/>
        <v>2</v>
      </c>
      <c r="Q214" s="6">
        <f t="shared" si="64"/>
        <v>0</v>
      </c>
      <c r="R214" s="6">
        <f t="shared" si="64"/>
        <v>0</v>
      </c>
      <c r="S214" s="6">
        <f aca="true" t="shared" si="65" ref="S214:X214">SUM(S34,S133)</f>
        <v>0</v>
      </c>
      <c r="T214" s="6">
        <f t="shared" si="65"/>
        <v>0</v>
      </c>
      <c r="U214" s="6">
        <f t="shared" si="65"/>
        <v>0</v>
      </c>
      <c r="V214" s="6">
        <f t="shared" si="65"/>
        <v>0</v>
      </c>
      <c r="W214" s="6">
        <f t="shared" si="65"/>
        <v>0</v>
      </c>
      <c r="X214" s="6">
        <f t="shared" si="65"/>
        <v>0</v>
      </c>
      <c r="Y214" s="98"/>
    </row>
    <row r="215" spans="1:25" ht="18" customHeight="1" thickBot="1" thickTop="1">
      <c r="A215">
        <v>4</v>
      </c>
      <c r="B215" s="29" t="str">
        <f>B36</f>
        <v>宿所提供施設</v>
      </c>
      <c r="C215" s="40"/>
      <c r="D215" s="41"/>
      <c r="E215" s="41"/>
      <c r="F215" s="42"/>
      <c r="G215" s="43"/>
      <c r="H215" s="43"/>
      <c r="I215" s="42"/>
      <c r="J215" s="42"/>
      <c r="K215" s="42"/>
      <c r="L215" s="43"/>
      <c r="M215" s="42"/>
      <c r="N215" s="42"/>
      <c r="O215" s="42"/>
      <c r="P215" s="42"/>
      <c r="Q215" s="43"/>
      <c r="R215" s="42"/>
      <c r="S215" s="42"/>
      <c r="T215" s="42"/>
      <c r="U215" s="42"/>
      <c r="V215" s="42"/>
      <c r="W215" s="42"/>
      <c r="X215" s="42"/>
      <c r="Y215" s="67"/>
    </row>
    <row r="216" spans="2:25" ht="18" customHeight="1" thickBot="1" thickTop="1">
      <c r="B216" s="35"/>
      <c r="C216" s="8">
        <f>SUM(C42,C141)</f>
        <v>4</v>
      </c>
      <c r="D216" s="6">
        <f>SUM(D42,D141)</f>
        <v>6</v>
      </c>
      <c r="E216" s="25"/>
      <c r="F216" s="6">
        <f>SUM(F42,F141)</f>
        <v>0</v>
      </c>
      <c r="G216" s="6">
        <f>SUM(G42,G141)</f>
        <v>6</v>
      </c>
      <c r="H216" s="6">
        <f>SUM(H42,H141)</f>
        <v>6</v>
      </c>
      <c r="I216" s="26"/>
      <c r="J216" s="26"/>
      <c r="K216" s="6">
        <f aca="true" t="shared" si="66" ref="K216:R216">SUM(K42,K141)</f>
        <v>2</v>
      </c>
      <c r="L216" s="6">
        <f t="shared" si="66"/>
        <v>4</v>
      </c>
      <c r="M216" s="6">
        <f t="shared" si="66"/>
        <v>2</v>
      </c>
      <c r="N216" s="6">
        <f t="shared" si="66"/>
        <v>0</v>
      </c>
      <c r="O216" s="6">
        <f t="shared" si="66"/>
        <v>0</v>
      </c>
      <c r="P216" s="6">
        <f t="shared" si="66"/>
        <v>2</v>
      </c>
      <c r="Q216" s="6">
        <f t="shared" si="66"/>
        <v>0</v>
      </c>
      <c r="R216" s="6">
        <f t="shared" si="66"/>
        <v>0</v>
      </c>
      <c r="S216" s="6">
        <f aca="true" t="shared" si="67" ref="S216:X216">SUM(S42,S141)</f>
        <v>0</v>
      </c>
      <c r="T216" s="6">
        <f t="shared" si="67"/>
        <v>0</v>
      </c>
      <c r="U216" s="6">
        <f t="shared" si="67"/>
        <v>0</v>
      </c>
      <c r="V216" s="6">
        <f t="shared" si="67"/>
        <v>0</v>
      </c>
      <c r="W216" s="6">
        <f t="shared" si="67"/>
        <v>0</v>
      </c>
      <c r="X216" s="6">
        <f t="shared" si="67"/>
        <v>0</v>
      </c>
      <c r="Y216" s="98"/>
    </row>
    <row r="217" spans="1:25" ht="18" customHeight="1" thickBot="1" thickTop="1">
      <c r="A217">
        <v>5</v>
      </c>
      <c r="B217" s="29" t="str">
        <f>B44</f>
        <v>社会事業授産施設</v>
      </c>
      <c r="C217" s="40"/>
      <c r="D217" s="41"/>
      <c r="E217" s="41"/>
      <c r="F217" s="42"/>
      <c r="G217" s="43"/>
      <c r="H217" s="43"/>
      <c r="I217" s="42"/>
      <c r="J217" s="42"/>
      <c r="K217" s="42"/>
      <c r="L217" s="43"/>
      <c r="M217" s="42"/>
      <c r="N217" s="42"/>
      <c r="O217" s="42"/>
      <c r="P217" s="42"/>
      <c r="Q217" s="43"/>
      <c r="R217" s="42"/>
      <c r="S217" s="42"/>
      <c r="T217" s="42"/>
      <c r="U217" s="42"/>
      <c r="V217" s="42"/>
      <c r="W217" s="42"/>
      <c r="X217" s="42"/>
      <c r="Y217" s="67"/>
    </row>
    <row r="218" spans="2:25" ht="18" customHeight="1" thickBot="1" thickTop="1">
      <c r="B218" s="35"/>
      <c r="C218" s="8">
        <f>SUM(C50,C149)</f>
        <v>4</v>
      </c>
      <c r="D218" s="6">
        <f>SUM(D50,D149)</f>
        <v>6</v>
      </c>
      <c r="E218" s="25"/>
      <c r="F218" s="6">
        <f>SUM(F50,F149)</f>
        <v>0</v>
      </c>
      <c r="G218" s="6">
        <f>SUM(G50,G149)</f>
        <v>6</v>
      </c>
      <c r="H218" s="6">
        <f>SUM(H50,H149)</f>
        <v>6</v>
      </c>
      <c r="I218" s="26"/>
      <c r="J218" s="26"/>
      <c r="K218" s="6">
        <f aca="true" t="shared" si="68" ref="K218:R218">SUM(K50,K149)</f>
        <v>2</v>
      </c>
      <c r="L218" s="6">
        <f t="shared" si="68"/>
        <v>4</v>
      </c>
      <c r="M218" s="6">
        <f t="shared" si="68"/>
        <v>2</v>
      </c>
      <c r="N218" s="6">
        <f t="shared" si="68"/>
        <v>0</v>
      </c>
      <c r="O218" s="6">
        <f t="shared" si="68"/>
        <v>0</v>
      </c>
      <c r="P218" s="6">
        <f t="shared" si="68"/>
        <v>2</v>
      </c>
      <c r="Q218" s="6">
        <f t="shared" si="68"/>
        <v>0</v>
      </c>
      <c r="R218" s="6">
        <f t="shared" si="68"/>
        <v>0</v>
      </c>
      <c r="S218" s="6">
        <f aca="true" t="shared" si="69" ref="S218:X218">SUM(S50,S149)</f>
        <v>0</v>
      </c>
      <c r="T218" s="6">
        <f t="shared" si="69"/>
        <v>0</v>
      </c>
      <c r="U218" s="6">
        <f t="shared" si="69"/>
        <v>0</v>
      </c>
      <c r="V218" s="6">
        <f t="shared" si="69"/>
        <v>0</v>
      </c>
      <c r="W218" s="6">
        <f t="shared" si="69"/>
        <v>0</v>
      </c>
      <c r="X218" s="6">
        <f t="shared" si="69"/>
        <v>0</v>
      </c>
      <c r="Y218" s="98"/>
    </row>
    <row r="219" spans="1:25" ht="18" customHeight="1" thickBot="1">
      <c r="A219">
        <v>6</v>
      </c>
      <c r="B219" s="29" t="str">
        <f>B52</f>
        <v>隣保館</v>
      </c>
      <c r="C219" s="30"/>
      <c r="D219" s="31"/>
      <c r="E219" s="31"/>
      <c r="F219" s="32"/>
      <c r="G219" s="33"/>
      <c r="H219" s="33"/>
      <c r="I219" s="32"/>
      <c r="J219" s="32"/>
      <c r="K219" s="32"/>
      <c r="L219" s="33"/>
      <c r="M219" s="32"/>
      <c r="N219" s="32"/>
      <c r="O219" s="32"/>
      <c r="P219" s="32"/>
      <c r="Q219" s="33"/>
      <c r="R219" s="32"/>
      <c r="S219" s="32"/>
      <c r="T219" s="32"/>
      <c r="U219" s="32"/>
      <c r="V219" s="32"/>
      <c r="W219" s="32"/>
      <c r="X219" s="32"/>
      <c r="Y219" s="65"/>
    </row>
    <row r="220" spans="2:25" ht="18" customHeight="1" thickBot="1" thickTop="1">
      <c r="B220" s="35"/>
      <c r="C220" s="8">
        <f>SUM(C59,C158)</f>
        <v>2</v>
      </c>
      <c r="D220" s="6">
        <f>SUM(D59,D158)</f>
        <v>10</v>
      </c>
      <c r="E220" s="25"/>
      <c r="F220" s="6">
        <f>SUM(F59,F158)</f>
        <v>2</v>
      </c>
      <c r="G220" s="6">
        <f>SUM(G59,G158)</f>
        <v>8</v>
      </c>
      <c r="H220" s="6">
        <f>SUM(H59,H158)</f>
        <v>4</v>
      </c>
      <c r="I220" s="26"/>
      <c r="J220" s="26"/>
      <c r="K220" s="6">
        <f aca="true" t="shared" si="70" ref="K220:R220">SUM(K59,K158)</f>
        <v>2</v>
      </c>
      <c r="L220" s="6">
        <f t="shared" si="70"/>
        <v>2</v>
      </c>
      <c r="M220" s="6">
        <f t="shared" si="70"/>
        <v>0</v>
      </c>
      <c r="N220" s="6">
        <f t="shared" si="70"/>
        <v>0</v>
      </c>
      <c r="O220" s="6">
        <f t="shared" si="70"/>
        <v>0</v>
      </c>
      <c r="P220" s="6">
        <f t="shared" si="70"/>
        <v>2</v>
      </c>
      <c r="Q220" s="6">
        <f t="shared" si="70"/>
        <v>4</v>
      </c>
      <c r="R220" s="6">
        <f t="shared" si="70"/>
        <v>0</v>
      </c>
      <c r="S220" s="6">
        <f aca="true" t="shared" si="71" ref="S220:X220">SUM(S59,S158)</f>
        <v>0</v>
      </c>
      <c r="T220" s="6">
        <f t="shared" si="71"/>
        <v>2</v>
      </c>
      <c r="U220" s="6">
        <f t="shared" si="71"/>
        <v>0</v>
      </c>
      <c r="V220" s="6">
        <f t="shared" si="71"/>
        <v>0</v>
      </c>
      <c r="W220" s="6">
        <f t="shared" si="71"/>
        <v>2</v>
      </c>
      <c r="X220" s="6">
        <f t="shared" si="71"/>
        <v>2</v>
      </c>
      <c r="Y220" s="98"/>
    </row>
    <row r="221" spans="1:25" ht="18" customHeight="1" thickBot="1">
      <c r="A221">
        <v>7</v>
      </c>
      <c r="B221" s="29" t="str">
        <f>B61</f>
        <v>生活館</v>
      </c>
      <c r="C221" s="36"/>
      <c r="D221" s="37"/>
      <c r="E221" s="37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66"/>
    </row>
    <row r="222" spans="2:25" ht="18" customHeight="1" thickBot="1" thickTop="1">
      <c r="B222" s="35"/>
      <c r="C222" s="8">
        <f>SUM(C67,C166)</f>
        <v>6</v>
      </c>
      <c r="D222" s="6">
        <f>SUM(D67,D166)</f>
        <v>8</v>
      </c>
      <c r="E222" s="25"/>
      <c r="F222" s="6">
        <f>SUM(F67,F166)</f>
        <v>0</v>
      </c>
      <c r="G222" s="6">
        <f>SUM(G67,G166)</f>
        <v>8</v>
      </c>
      <c r="H222" s="6">
        <f>SUM(H67,H166)</f>
        <v>8</v>
      </c>
      <c r="I222" s="26"/>
      <c r="J222" s="26"/>
      <c r="K222" s="6">
        <f aca="true" t="shared" si="72" ref="K222:R222">SUM(K67,K166)</f>
        <v>2</v>
      </c>
      <c r="L222" s="6">
        <f t="shared" si="72"/>
        <v>6</v>
      </c>
      <c r="M222" s="6">
        <f t="shared" si="72"/>
        <v>2</v>
      </c>
      <c r="N222" s="6">
        <f t="shared" si="72"/>
        <v>0</v>
      </c>
      <c r="O222" s="6">
        <f t="shared" si="72"/>
        <v>0</v>
      </c>
      <c r="P222" s="6">
        <f t="shared" si="72"/>
        <v>4</v>
      </c>
      <c r="Q222" s="6">
        <f t="shared" si="72"/>
        <v>0</v>
      </c>
      <c r="R222" s="6">
        <f t="shared" si="72"/>
        <v>0</v>
      </c>
      <c r="S222" s="6">
        <f aca="true" t="shared" si="73" ref="S222:X222">SUM(S67,S166)</f>
        <v>0</v>
      </c>
      <c r="T222" s="6">
        <f t="shared" si="73"/>
        <v>0</v>
      </c>
      <c r="U222" s="6">
        <f t="shared" si="73"/>
        <v>0</v>
      </c>
      <c r="V222" s="6">
        <f t="shared" si="73"/>
        <v>0</v>
      </c>
      <c r="W222" s="6">
        <f t="shared" si="73"/>
        <v>0</v>
      </c>
      <c r="X222" s="6">
        <f t="shared" si="73"/>
        <v>0</v>
      </c>
      <c r="Y222" s="98"/>
    </row>
    <row r="223" spans="1:25" ht="18" customHeight="1" thickBot="1">
      <c r="A223">
        <v>8</v>
      </c>
      <c r="B223" s="29" t="str">
        <f>B69</f>
        <v>ホームレス自立支援センター</v>
      </c>
      <c r="C223" s="36"/>
      <c r="D223" s="37"/>
      <c r="E223" s="37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66"/>
    </row>
    <row r="224" spans="2:25" ht="18" customHeight="1" thickBot="1" thickTop="1">
      <c r="B224" s="35"/>
      <c r="C224" s="8">
        <f>SUM(C75,C174)</f>
        <v>4</v>
      </c>
      <c r="D224" s="6">
        <f>SUM(D75,D174)</f>
        <v>6</v>
      </c>
      <c r="E224" s="25"/>
      <c r="F224" s="6">
        <f>SUM(F75,F174)</f>
        <v>0</v>
      </c>
      <c r="G224" s="6">
        <f>SUM(G75,G174)</f>
        <v>6</v>
      </c>
      <c r="H224" s="6">
        <f>SUM(H75,H174)</f>
        <v>6</v>
      </c>
      <c r="I224" s="26"/>
      <c r="J224" s="26"/>
      <c r="K224" s="6">
        <f aca="true" t="shared" si="74" ref="K224:R224">SUM(K75,K174)</f>
        <v>2</v>
      </c>
      <c r="L224" s="6">
        <f t="shared" si="74"/>
        <v>4</v>
      </c>
      <c r="M224" s="6">
        <f t="shared" si="74"/>
        <v>2</v>
      </c>
      <c r="N224" s="6">
        <f t="shared" si="74"/>
        <v>0</v>
      </c>
      <c r="O224" s="6">
        <f t="shared" si="74"/>
        <v>0</v>
      </c>
      <c r="P224" s="6">
        <f t="shared" si="74"/>
        <v>2</v>
      </c>
      <c r="Q224" s="6">
        <f t="shared" si="74"/>
        <v>0</v>
      </c>
      <c r="R224" s="6">
        <f t="shared" si="74"/>
        <v>0</v>
      </c>
      <c r="S224" s="6">
        <f aca="true" t="shared" si="75" ref="S224:X224">SUM(S75,S174)</f>
        <v>0</v>
      </c>
      <c r="T224" s="6">
        <f t="shared" si="75"/>
        <v>0</v>
      </c>
      <c r="U224" s="6">
        <f t="shared" si="75"/>
        <v>0</v>
      </c>
      <c r="V224" s="6">
        <f t="shared" si="75"/>
        <v>0</v>
      </c>
      <c r="W224" s="6">
        <f t="shared" si="75"/>
        <v>0</v>
      </c>
      <c r="X224" s="6">
        <f t="shared" si="75"/>
        <v>0</v>
      </c>
      <c r="Y224" s="98"/>
    </row>
    <row r="225" spans="1:25" ht="18" customHeight="1" thickBot="1" thickTop="1">
      <c r="A225">
        <v>9</v>
      </c>
      <c r="B225" s="29" t="str">
        <f>B77</f>
        <v>へき地保健福祉館</v>
      </c>
      <c r="C225" s="40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67"/>
    </row>
    <row r="226" spans="2:25" ht="18" customHeight="1" thickBot="1" thickTop="1">
      <c r="B226" s="35"/>
      <c r="C226" s="8">
        <f>SUM(C83,C182)</f>
        <v>4</v>
      </c>
      <c r="D226" s="6">
        <f>SUM(D83,D182)</f>
        <v>6</v>
      </c>
      <c r="E226" s="25"/>
      <c r="F226" s="6">
        <f>SUM(F83,F182)</f>
        <v>0</v>
      </c>
      <c r="G226" s="6">
        <f>SUM(G83,G182)</f>
        <v>6</v>
      </c>
      <c r="H226" s="6">
        <f>SUM(H83,H182)</f>
        <v>6</v>
      </c>
      <c r="I226" s="26"/>
      <c r="J226" s="26"/>
      <c r="K226" s="6">
        <f aca="true" t="shared" si="76" ref="K226:R226">SUM(K83,K182)</f>
        <v>2</v>
      </c>
      <c r="L226" s="6">
        <f t="shared" si="76"/>
        <v>4</v>
      </c>
      <c r="M226" s="6">
        <f t="shared" si="76"/>
        <v>2</v>
      </c>
      <c r="N226" s="6">
        <f t="shared" si="76"/>
        <v>0</v>
      </c>
      <c r="O226" s="6">
        <f t="shared" si="76"/>
        <v>0</v>
      </c>
      <c r="P226" s="6">
        <f t="shared" si="76"/>
        <v>2</v>
      </c>
      <c r="Q226" s="6">
        <f t="shared" si="76"/>
        <v>0</v>
      </c>
      <c r="R226" s="6">
        <f t="shared" si="76"/>
        <v>0</v>
      </c>
      <c r="S226" s="6">
        <f aca="true" t="shared" si="77" ref="S226:X226">SUM(S83,S182)</f>
        <v>0</v>
      </c>
      <c r="T226" s="6">
        <f t="shared" si="77"/>
        <v>0</v>
      </c>
      <c r="U226" s="6">
        <f t="shared" si="77"/>
        <v>0</v>
      </c>
      <c r="V226" s="6">
        <f t="shared" si="77"/>
        <v>0</v>
      </c>
      <c r="W226" s="6">
        <f t="shared" si="77"/>
        <v>0</v>
      </c>
      <c r="X226" s="6">
        <f t="shared" si="77"/>
        <v>0</v>
      </c>
      <c r="Y226" s="98"/>
    </row>
    <row r="227" spans="1:25" ht="18" customHeight="1" thickBot="1" thickTop="1">
      <c r="A227">
        <v>10</v>
      </c>
      <c r="B227" s="29" t="str">
        <f>B85</f>
        <v>地域福祉センター</v>
      </c>
      <c r="C227" s="40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67"/>
    </row>
    <row r="228" spans="2:25" ht="18" customHeight="1" thickBot="1" thickTop="1">
      <c r="B228" s="35"/>
      <c r="C228" s="8">
        <f>SUM(C91,C190)</f>
        <v>4</v>
      </c>
      <c r="D228" s="6">
        <f>SUM(D91,D190)</f>
        <v>6</v>
      </c>
      <c r="E228" s="25"/>
      <c r="F228" s="6">
        <f>SUM(F91,F190)</f>
        <v>0</v>
      </c>
      <c r="G228" s="6">
        <f>SUM(G91,G190)</f>
        <v>6</v>
      </c>
      <c r="H228" s="6">
        <f>SUM(H91,H190)</f>
        <v>6</v>
      </c>
      <c r="I228" s="26"/>
      <c r="J228" s="26"/>
      <c r="K228" s="6">
        <f aca="true" t="shared" si="78" ref="K228:R228">SUM(K91,K190)</f>
        <v>2</v>
      </c>
      <c r="L228" s="6">
        <f t="shared" si="78"/>
        <v>4</v>
      </c>
      <c r="M228" s="6">
        <f t="shared" si="78"/>
        <v>2</v>
      </c>
      <c r="N228" s="6">
        <f t="shared" si="78"/>
        <v>0</v>
      </c>
      <c r="O228" s="6">
        <f t="shared" si="78"/>
        <v>0</v>
      </c>
      <c r="P228" s="6">
        <f t="shared" si="78"/>
        <v>2</v>
      </c>
      <c r="Q228" s="6">
        <f t="shared" si="78"/>
        <v>0</v>
      </c>
      <c r="R228" s="6">
        <f t="shared" si="78"/>
        <v>0</v>
      </c>
      <c r="S228" s="6">
        <f aca="true" t="shared" si="79" ref="S228:X228">SUM(S91,S190)</f>
        <v>0</v>
      </c>
      <c r="T228" s="6">
        <f t="shared" si="79"/>
        <v>0</v>
      </c>
      <c r="U228" s="6">
        <f t="shared" si="79"/>
        <v>0</v>
      </c>
      <c r="V228" s="6">
        <f t="shared" si="79"/>
        <v>0</v>
      </c>
      <c r="W228" s="6">
        <f t="shared" si="79"/>
        <v>0</v>
      </c>
      <c r="X228" s="6">
        <f t="shared" si="79"/>
        <v>0</v>
      </c>
      <c r="Y228" s="98"/>
    </row>
    <row r="229" spans="2:25" ht="18" customHeight="1" thickBot="1" thickTop="1">
      <c r="B229" s="44" t="s">
        <v>11</v>
      </c>
      <c r="C229" s="45"/>
      <c r="D229" s="46"/>
      <c r="E229" s="46"/>
      <c r="F229" s="46"/>
      <c r="G229" s="46"/>
      <c r="H229" s="46"/>
      <c r="I229" s="47"/>
      <c r="J229" s="47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68"/>
    </row>
    <row r="230" spans="2:25" ht="18" customHeight="1" thickBot="1" thickTop="1">
      <c r="B230" s="208"/>
      <c r="C230" s="48">
        <f>SUM(C210,C212,C214,C216,C218,C220,C222,C224,C226,C228)</f>
        <v>41</v>
      </c>
      <c r="D230" s="6">
        <f>SUM(D210,D212,D214,D216,D218,D220,D222,D224,D226,D228)</f>
        <v>73</v>
      </c>
      <c r="E230" s="27"/>
      <c r="F230" s="28">
        <f>SUM(F210,F212,F214,F216,F218,F220,F222,F224,F226,F228)</f>
        <v>4</v>
      </c>
      <c r="G230" s="28">
        <f>SUM(G210,G212,G214,G216,G218,G220,G222,G224,G226,G228)</f>
        <v>69</v>
      </c>
      <c r="H230" s="28">
        <f>SUM(H210,H212,H214,H216,H218,H220,H222,H224,H226,H228)</f>
        <v>61</v>
      </c>
      <c r="I230" s="25"/>
      <c r="J230" s="25"/>
      <c r="K230" s="28">
        <f aca="true" t="shared" si="80" ref="K230:R230">SUM(K210,K212,K214,K216,K218,K220,K222,K224,K226,K228)</f>
        <v>20</v>
      </c>
      <c r="L230" s="28">
        <f t="shared" si="80"/>
        <v>41</v>
      </c>
      <c r="M230" s="28">
        <f t="shared" si="80"/>
        <v>18</v>
      </c>
      <c r="N230" s="28">
        <f t="shared" si="80"/>
        <v>0</v>
      </c>
      <c r="O230" s="28">
        <f t="shared" si="80"/>
        <v>0</v>
      </c>
      <c r="P230" s="28">
        <f t="shared" si="80"/>
        <v>23</v>
      </c>
      <c r="Q230" s="28">
        <f t="shared" si="80"/>
        <v>8</v>
      </c>
      <c r="R230" s="28">
        <f t="shared" si="80"/>
        <v>0</v>
      </c>
      <c r="S230" s="28">
        <f aca="true" t="shared" si="81" ref="S230:X230">SUM(S210,S212,S214,S216,S218,S220,S222,S224,S226,S228)</f>
        <v>0</v>
      </c>
      <c r="T230" s="28">
        <f t="shared" si="81"/>
        <v>4</v>
      </c>
      <c r="U230" s="28">
        <f t="shared" si="81"/>
        <v>0</v>
      </c>
      <c r="V230" s="28">
        <f t="shared" si="81"/>
        <v>0</v>
      </c>
      <c r="W230" s="28">
        <f t="shared" si="81"/>
        <v>4</v>
      </c>
      <c r="X230" s="28">
        <f t="shared" si="81"/>
        <v>4</v>
      </c>
      <c r="Y230" s="98"/>
    </row>
    <row r="231" spans="2:25" ht="18" customHeight="1" thickBot="1" thickTop="1">
      <c r="B231" s="199"/>
      <c r="C231" s="200" t="s">
        <v>136</v>
      </c>
      <c r="D231" s="201">
        <f>F231+G231</f>
        <v>73</v>
      </c>
      <c r="E231" s="202"/>
      <c r="F231" s="201">
        <f>F230</f>
        <v>4</v>
      </c>
      <c r="G231" s="203">
        <f>H231+Q231</f>
        <v>69</v>
      </c>
      <c r="H231" s="203">
        <f>K231+L231</f>
        <v>61</v>
      </c>
      <c r="I231" s="204"/>
      <c r="J231" s="204"/>
      <c r="K231" s="201">
        <f>K230</f>
        <v>20</v>
      </c>
      <c r="L231" s="203">
        <f>SUM(M231:P231)</f>
        <v>41</v>
      </c>
      <c r="M231" s="201">
        <f>M230</f>
        <v>18</v>
      </c>
      <c r="N231" s="201">
        <f>N230</f>
        <v>0</v>
      </c>
      <c r="O231" s="201">
        <f>O230</f>
        <v>0</v>
      </c>
      <c r="P231" s="201">
        <f>P230</f>
        <v>23</v>
      </c>
      <c r="Q231" s="203">
        <f>SUM(R231:W231)</f>
        <v>8</v>
      </c>
      <c r="R231" s="201">
        <f aca="true" t="shared" si="82" ref="R231:W231">R230</f>
        <v>0</v>
      </c>
      <c r="S231" s="201">
        <f t="shared" si="82"/>
        <v>0</v>
      </c>
      <c r="T231" s="201">
        <f t="shared" si="82"/>
        <v>4</v>
      </c>
      <c r="U231" s="201">
        <f t="shared" si="82"/>
        <v>0</v>
      </c>
      <c r="V231" s="201">
        <f t="shared" si="82"/>
        <v>0</v>
      </c>
      <c r="W231" s="205">
        <f t="shared" si="82"/>
        <v>4</v>
      </c>
      <c r="X231" s="206"/>
      <c r="Y231" s="207" t="str">
        <f>IF(D230=D231,"OK","要確認")</f>
        <v>OK</v>
      </c>
    </row>
    <row r="232" ht="14.25" thickBot="1"/>
    <row r="233" spans="2:15" ht="14.25" thickBot="1">
      <c r="B233" s="281" t="s">
        <v>6</v>
      </c>
      <c r="C233" s="282"/>
      <c r="D233" s="282"/>
      <c r="E233" s="282"/>
      <c r="F233" s="283"/>
      <c r="H233" s="281" t="s">
        <v>14</v>
      </c>
      <c r="I233" s="282"/>
      <c r="J233" s="282"/>
      <c r="K233" s="282"/>
      <c r="L233" s="282"/>
      <c r="M233" s="282"/>
      <c r="N233" s="282"/>
      <c r="O233" s="283"/>
    </row>
    <row r="234" spans="2:15" ht="17.25">
      <c r="B234" s="284" t="s">
        <v>5</v>
      </c>
      <c r="C234" s="285"/>
      <c r="D234" s="285"/>
      <c r="E234" s="286"/>
      <c r="F234" s="9">
        <f>SUM(F98,F197)</f>
        <v>8</v>
      </c>
      <c r="H234" s="72" t="s">
        <v>209</v>
      </c>
      <c r="I234" s="73" t="s">
        <v>210</v>
      </c>
      <c r="J234" s="73"/>
      <c r="K234" s="73" t="s">
        <v>211</v>
      </c>
      <c r="L234" s="73" t="s">
        <v>212</v>
      </c>
      <c r="M234" s="73" t="s">
        <v>213</v>
      </c>
      <c r="N234" s="73" t="s">
        <v>214</v>
      </c>
      <c r="O234" s="74" t="s">
        <v>215</v>
      </c>
    </row>
    <row r="235" spans="2:15" ht="18" thickBot="1">
      <c r="B235" s="291" t="s">
        <v>44</v>
      </c>
      <c r="C235" s="292"/>
      <c r="D235" s="292"/>
      <c r="E235" s="293"/>
      <c r="F235" s="10">
        <f>SUM(F99,F198)</f>
        <v>20</v>
      </c>
      <c r="H235" s="75">
        <f aca="true" t="shared" si="83" ref="H235:O235">SUM(H99,H198)</f>
        <v>4</v>
      </c>
      <c r="I235" s="76">
        <f t="shared" si="83"/>
        <v>5</v>
      </c>
      <c r="J235" s="76"/>
      <c r="K235" s="76">
        <f t="shared" si="83"/>
        <v>4</v>
      </c>
      <c r="L235" s="76">
        <f t="shared" si="83"/>
        <v>4</v>
      </c>
      <c r="M235" s="76">
        <f t="shared" si="83"/>
        <v>3</v>
      </c>
      <c r="N235" s="76">
        <f t="shared" si="83"/>
        <v>0</v>
      </c>
      <c r="O235" s="10">
        <f t="shared" si="83"/>
        <v>6</v>
      </c>
    </row>
  </sheetData>
  <sheetProtection/>
  <mergeCells count="64">
    <mergeCell ref="B233:F233"/>
    <mergeCell ref="H233:O233"/>
    <mergeCell ref="B234:E234"/>
    <mergeCell ref="B235:E235"/>
    <mergeCell ref="S206:S207"/>
    <mergeCell ref="T206:T207"/>
    <mergeCell ref="H205:H206"/>
    <mergeCell ref="Q205:Q206"/>
    <mergeCell ref="C206:C207"/>
    <mergeCell ref="R206:R207"/>
    <mergeCell ref="U206:U207"/>
    <mergeCell ref="V206:V207"/>
    <mergeCell ref="W206:W207"/>
    <mergeCell ref="Y207:Y208"/>
    <mergeCell ref="B204:C204"/>
    <mergeCell ref="E204:E207"/>
    <mergeCell ref="F204:F207"/>
    <mergeCell ref="G204:G207"/>
    <mergeCell ref="X204:X207"/>
    <mergeCell ref="Y204:Y205"/>
    <mergeCell ref="B196:F196"/>
    <mergeCell ref="H196:O196"/>
    <mergeCell ref="B197:E197"/>
    <mergeCell ref="B198:E198"/>
    <mergeCell ref="B199:Z199"/>
    <mergeCell ref="D203:Y203"/>
    <mergeCell ref="R107:R108"/>
    <mergeCell ref="S107:S108"/>
    <mergeCell ref="T107:T108"/>
    <mergeCell ref="U107:U108"/>
    <mergeCell ref="V107:V108"/>
    <mergeCell ref="W107:W108"/>
    <mergeCell ref="D104:Y104"/>
    <mergeCell ref="B105:C105"/>
    <mergeCell ref="E105:E108"/>
    <mergeCell ref="F105:F108"/>
    <mergeCell ref="G105:G108"/>
    <mergeCell ref="X105:X108"/>
    <mergeCell ref="Y105:Y106"/>
    <mergeCell ref="H106:H107"/>
    <mergeCell ref="Q106:Q107"/>
    <mergeCell ref="C107:C108"/>
    <mergeCell ref="B99:E99"/>
    <mergeCell ref="B100:Z100"/>
    <mergeCell ref="C8:C9"/>
    <mergeCell ref="R8:R9"/>
    <mergeCell ref="S8:S9"/>
    <mergeCell ref="T8:T9"/>
    <mergeCell ref="X6:X9"/>
    <mergeCell ref="Y6:Y7"/>
    <mergeCell ref="W8:W9"/>
    <mergeCell ref="B97:F97"/>
    <mergeCell ref="H97:O97"/>
    <mergeCell ref="B98:E98"/>
    <mergeCell ref="H7:H8"/>
    <mergeCell ref="Q7:Q8"/>
    <mergeCell ref="U8:U9"/>
    <mergeCell ref="V8:V9"/>
    <mergeCell ref="B1:Z1"/>
    <mergeCell ref="D5:Y5"/>
    <mergeCell ref="B6:C6"/>
    <mergeCell ref="E6:E9"/>
    <mergeCell ref="F6:F9"/>
    <mergeCell ref="G6:G9"/>
  </mergeCells>
  <dataValidations count="1">
    <dataValidation allowBlank="1" showInputMessage="1" showErrorMessage="1" sqref="F19 F27 F35 F43 F51 F60 F68 F76 F84 F92 F95 F126 F134 F142 F150 F159 F167 F175 F183 F191 F194 F231"/>
  </dataValidations>
  <printOptions horizontalCentered="1"/>
  <pageMargins left="0.7086614173228347" right="0.7086614173228347" top="0.7480314960629921" bottom="0.5905511811023623" header="0.31496062992125984" footer="0.31496062992125984"/>
  <pageSetup horizontalDpi="600" verticalDpi="600" orientation="landscape" paperSize="9" scale="55" r:id="rId2"/>
  <rowBreaks count="3" manualBreakCount="3">
    <brk id="99" max="255" man="1"/>
    <brk id="198" max="24" man="1"/>
    <brk id="2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73"/>
  <sheetViews>
    <sheetView tabSelected="1" view="pageBreakPreview" zoomScale="70" zoomScaleNormal="75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19.00390625" style="0" customWidth="1"/>
    <col min="5" max="5" width="4.57421875" style="0" customWidth="1"/>
    <col min="25" max="25" width="38.57421875" style="0" customWidth="1"/>
    <col min="26" max="26" width="2.57421875" style="0" customWidth="1"/>
  </cols>
  <sheetData>
    <row r="1" spans="2:26" ht="24">
      <c r="B1" s="269" t="s">
        <v>63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ht="24">
      <c r="B2" s="5"/>
    </row>
    <row r="3" spans="2:4" ht="17.25">
      <c r="B3" s="11"/>
      <c r="C3" s="254" t="s">
        <v>249</v>
      </c>
      <c r="D3" s="255" t="s">
        <v>216</v>
      </c>
    </row>
    <row r="4" ht="7.5" customHeight="1" thickBot="1"/>
    <row r="5" spans="2:25" ht="21.75" thickBot="1">
      <c r="B5" s="145"/>
      <c r="C5" s="146"/>
      <c r="D5" s="332" t="s">
        <v>250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4"/>
    </row>
    <row r="6" spans="2:25" ht="18" customHeight="1" thickTop="1">
      <c r="B6" s="314" t="s">
        <v>22</v>
      </c>
      <c r="C6" s="315"/>
      <c r="D6" s="147" t="s">
        <v>23</v>
      </c>
      <c r="E6" s="335" t="s">
        <v>9</v>
      </c>
      <c r="F6" s="337" t="s">
        <v>24</v>
      </c>
      <c r="G6" s="338" t="s">
        <v>25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326" t="s">
        <v>244</v>
      </c>
      <c r="Y6" s="362" t="s">
        <v>245</v>
      </c>
    </row>
    <row r="7" spans="2:25" ht="18" customHeight="1" thickBot="1">
      <c r="B7" s="149"/>
      <c r="C7" s="150"/>
      <c r="D7" s="151" t="s">
        <v>79</v>
      </c>
      <c r="E7" s="336"/>
      <c r="F7" s="323"/>
      <c r="G7" s="322"/>
      <c r="H7" s="324" t="s">
        <v>26</v>
      </c>
      <c r="I7" s="148"/>
      <c r="J7" s="148"/>
      <c r="K7" s="148"/>
      <c r="L7" s="148"/>
      <c r="M7" s="148"/>
      <c r="N7" s="148"/>
      <c r="O7" s="148"/>
      <c r="P7" s="148"/>
      <c r="Q7" s="324" t="s">
        <v>27</v>
      </c>
      <c r="R7" s="152"/>
      <c r="S7" s="148"/>
      <c r="T7" s="148"/>
      <c r="U7" s="148"/>
      <c r="V7" s="148"/>
      <c r="W7" s="148"/>
      <c r="X7" s="327"/>
      <c r="Y7" s="339"/>
    </row>
    <row r="8" spans="2:25" ht="18" customHeight="1">
      <c r="B8" s="153"/>
      <c r="C8" s="294" t="s">
        <v>100</v>
      </c>
      <c r="D8" s="147"/>
      <c r="E8" s="336"/>
      <c r="F8" s="323"/>
      <c r="G8" s="322"/>
      <c r="H8" s="325"/>
      <c r="I8" s="154" t="s">
        <v>69</v>
      </c>
      <c r="J8" s="154" t="s">
        <v>74</v>
      </c>
      <c r="K8" s="155" t="s">
        <v>28</v>
      </c>
      <c r="L8" s="156" t="s">
        <v>29</v>
      </c>
      <c r="M8" s="148"/>
      <c r="N8" s="148"/>
      <c r="O8" s="148"/>
      <c r="P8" s="148"/>
      <c r="Q8" s="325"/>
      <c r="R8" s="330" t="s">
        <v>62</v>
      </c>
      <c r="S8" s="318" t="s">
        <v>32</v>
      </c>
      <c r="T8" s="328" t="s">
        <v>243</v>
      </c>
      <c r="U8" s="328" t="s">
        <v>247</v>
      </c>
      <c r="V8" s="328" t="s">
        <v>248</v>
      </c>
      <c r="W8" s="320" t="s">
        <v>30</v>
      </c>
      <c r="X8" s="327"/>
      <c r="Y8" s="252" t="s">
        <v>246</v>
      </c>
    </row>
    <row r="9" spans="2:25" ht="45" customHeight="1">
      <c r="B9" s="153"/>
      <c r="C9" s="295"/>
      <c r="D9" s="147"/>
      <c r="E9" s="336"/>
      <c r="F9" s="323"/>
      <c r="G9" s="322"/>
      <c r="H9" s="157"/>
      <c r="I9" s="158"/>
      <c r="J9" s="158"/>
      <c r="K9" s="158"/>
      <c r="L9" s="156"/>
      <c r="M9" s="159" t="s">
        <v>31</v>
      </c>
      <c r="N9" s="160" t="s">
        <v>32</v>
      </c>
      <c r="O9" s="233" t="s">
        <v>243</v>
      </c>
      <c r="P9" s="161" t="s">
        <v>33</v>
      </c>
      <c r="Q9" s="162"/>
      <c r="R9" s="331"/>
      <c r="S9" s="319"/>
      <c r="T9" s="329"/>
      <c r="U9" s="329"/>
      <c r="V9" s="329"/>
      <c r="W9" s="321"/>
      <c r="X9" s="327"/>
      <c r="Y9" s="234" t="s">
        <v>101</v>
      </c>
    </row>
    <row r="10" spans="2:25" ht="18" customHeight="1" thickBot="1">
      <c r="B10" s="163"/>
      <c r="C10" s="164" t="s">
        <v>116</v>
      </c>
      <c r="D10" s="165" t="s">
        <v>117</v>
      </c>
      <c r="E10" s="166"/>
      <c r="F10" s="167" t="s">
        <v>118</v>
      </c>
      <c r="G10" s="168" t="s">
        <v>119</v>
      </c>
      <c r="H10" s="167" t="s">
        <v>120</v>
      </c>
      <c r="I10" s="166"/>
      <c r="J10" s="166"/>
      <c r="K10" s="167" t="s">
        <v>121</v>
      </c>
      <c r="L10" s="169" t="s">
        <v>122</v>
      </c>
      <c r="M10" s="167" t="s">
        <v>123</v>
      </c>
      <c r="N10" s="170" t="s">
        <v>124</v>
      </c>
      <c r="O10" s="171" t="s">
        <v>125</v>
      </c>
      <c r="P10" s="171" t="s">
        <v>126</v>
      </c>
      <c r="Q10" s="172" t="s">
        <v>127</v>
      </c>
      <c r="R10" s="167" t="s">
        <v>128</v>
      </c>
      <c r="S10" s="167" t="s">
        <v>129</v>
      </c>
      <c r="T10" s="167" t="s">
        <v>130</v>
      </c>
      <c r="U10" s="167" t="s">
        <v>131</v>
      </c>
      <c r="V10" s="165" t="s">
        <v>132</v>
      </c>
      <c r="W10" s="170" t="s">
        <v>133</v>
      </c>
      <c r="X10" s="173" t="s">
        <v>134</v>
      </c>
      <c r="Y10" s="174" t="s">
        <v>135</v>
      </c>
    </row>
    <row r="11" spans="1:25" ht="18" customHeight="1">
      <c r="A11">
        <v>1</v>
      </c>
      <c r="B11" s="29" t="s">
        <v>45</v>
      </c>
      <c r="C11" s="30"/>
      <c r="D11" s="31"/>
      <c r="E11" s="31"/>
      <c r="F11" s="32"/>
      <c r="G11" s="33"/>
      <c r="H11" s="33"/>
      <c r="I11" s="32"/>
      <c r="J11" s="32"/>
      <c r="K11" s="32"/>
      <c r="L11" s="33"/>
      <c r="M11" s="32"/>
      <c r="N11" s="32"/>
      <c r="O11" s="32"/>
      <c r="P11" s="32"/>
      <c r="Q11" s="33"/>
      <c r="R11" s="33"/>
      <c r="S11" s="32"/>
      <c r="T11" s="32"/>
      <c r="U11" s="32"/>
      <c r="V11" s="32"/>
      <c r="W11" s="32"/>
      <c r="X11" s="124"/>
      <c r="Y11" s="65"/>
    </row>
    <row r="12" spans="2:25" ht="18" customHeight="1">
      <c r="B12" s="34"/>
      <c r="C12" s="13"/>
      <c r="D12" s="256"/>
      <c r="E12" s="14"/>
      <c r="F12" s="15" t="s">
        <v>39</v>
      </c>
      <c r="G12" s="141">
        <f>IF(OR(H12="○",Q12="○"),"○","")</f>
      </c>
      <c r="H12" s="141">
        <f>IF(OR(K12="○",L12="○"),"○","")</f>
      </c>
      <c r="I12" s="17"/>
      <c r="J12" s="17"/>
      <c r="K12" s="15"/>
      <c r="L12" s="141">
        <f>IF(OR(M12="○",N12="○",O12="○",P12="○"),"○","")</f>
      </c>
      <c r="M12" s="15"/>
      <c r="N12" s="15"/>
      <c r="O12" s="15"/>
      <c r="P12" s="15"/>
      <c r="Q12" s="141">
        <f>IF(OR(R12="○",S12="○",T12="○",U12="○",V12="○",W12="○"),"○","")</f>
      </c>
      <c r="R12" s="16"/>
      <c r="S12" s="15"/>
      <c r="T12" s="15"/>
      <c r="U12" s="15"/>
      <c r="V12" s="15"/>
      <c r="W12" s="117"/>
      <c r="X12" s="125"/>
      <c r="Y12" s="120"/>
    </row>
    <row r="13" spans="2:25" ht="18" customHeight="1">
      <c r="B13" s="34"/>
      <c r="C13" s="13"/>
      <c r="D13" s="256"/>
      <c r="E13" s="14"/>
      <c r="F13" s="15"/>
      <c r="G13" s="141">
        <f>IF(OR(H13="○",Q13="○"),"○","")</f>
      </c>
      <c r="H13" s="141">
        <f>IF(OR(K13="○",L13="○"),"○","")</f>
      </c>
      <c r="I13" s="17"/>
      <c r="J13" s="17"/>
      <c r="K13" s="15"/>
      <c r="L13" s="141">
        <f>IF(OR(M13="○",N13="○",O13="○",P13="○"),"○","")</f>
      </c>
      <c r="M13" s="15"/>
      <c r="N13" s="15"/>
      <c r="O13" s="15"/>
      <c r="P13" s="15"/>
      <c r="Q13" s="141">
        <f>IF(OR(R13="○",S13="○",T13="○",U13="○",V13="○",W13="○"),"○","")</f>
      </c>
      <c r="R13" s="16"/>
      <c r="S13" s="15"/>
      <c r="T13" s="15"/>
      <c r="U13" s="15"/>
      <c r="V13" s="15"/>
      <c r="W13" s="117"/>
      <c r="X13" s="125"/>
      <c r="Y13" s="120"/>
    </row>
    <row r="14" spans="2:25" ht="18" customHeight="1">
      <c r="B14" s="34"/>
      <c r="C14" s="13"/>
      <c r="D14" s="256"/>
      <c r="E14" s="14"/>
      <c r="F14" s="15"/>
      <c r="G14" s="141">
        <f>IF(OR(H14="○",Q14="○"),"○","")</f>
      </c>
      <c r="H14" s="141">
        <f>IF(OR(K14="○",L14="○"),"○","")</f>
      </c>
      <c r="I14" s="17"/>
      <c r="J14" s="17"/>
      <c r="K14" s="15"/>
      <c r="L14" s="141">
        <f>IF(OR(M14="○",N14="○",O14="○",P14="○"),"○","")</f>
      </c>
      <c r="M14" s="15"/>
      <c r="N14" s="15"/>
      <c r="O14" s="15"/>
      <c r="P14" s="15"/>
      <c r="Q14" s="141">
        <f>IF(OR(R14="○",S14="○",T14="○",U14="○",V14="○",W14="○"),"○","")</f>
      </c>
      <c r="R14" s="16"/>
      <c r="S14" s="15"/>
      <c r="T14" s="15"/>
      <c r="U14" s="15"/>
      <c r="V14" s="15"/>
      <c r="W14" s="117"/>
      <c r="X14" s="125"/>
      <c r="Y14" s="120"/>
    </row>
    <row r="15" spans="2:25" ht="18" customHeight="1">
      <c r="B15" s="34"/>
      <c r="C15" s="19"/>
      <c r="D15" s="256"/>
      <c r="E15" s="21"/>
      <c r="F15" s="15"/>
      <c r="G15" s="141">
        <f>IF(OR(H15="○",Q15="○"),"○","")</f>
      </c>
      <c r="H15" s="141">
        <f>IF(OR(K15="○",L15="○"),"○","")</f>
      </c>
      <c r="I15" s="17"/>
      <c r="J15" s="17"/>
      <c r="K15" s="15"/>
      <c r="L15" s="141">
        <f>IF(OR(M15="○",N15="○",O15="○",P15="○"),"○","")</f>
      </c>
      <c r="M15" s="15"/>
      <c r="N15" s="15"/>
      <c r="O15" s="15"/>
      <c r="P15" s="15"/>
      <c r="Q15" s="141">
        <f>IF(OR(R15="○",S15="○",T15="○",U15="○",V15="○",W15="○"),"○","")</f>
      </c>
      <c r="R15" s="16"/>
      <c r="S15" s="15"/>
      <c r="T15" s="15"/>
      <c r="U15" s="15"/>
      <c r="V15" s="15"/>
      <c r="W15" s="117"/>
      <c r="X15" s="125"/>
      <c r="Y15" s="120"/>
    </row>
    <row r="16" spans="2:25" ht="18" customHeight="1" thickBot="1">
      <c r="B16" s="34"/>
      <c r="C16" s="19"/>
      <c r="D16" s="257"/>
      <c r="E16" s="21"/>
      <c r="F16" s="15"/>
      <c r="G16" s="141">
        <f>IF(OR(H16="○",Q16="○"),"○","")</f>
      </c>
      <c r="H16" s="141">
        <f>IF(OR(K16="○",L16="○"),"○","")</f>
      </c>
      <c r="I16" s="17"/>
      <c r="J16" s="17"/>
      <c r="K16" s="15"/>
      <c r="L16" s="141">
        <f>IF(OR(M16="○",N16="○",O16="○",P16="○"),"○","")</f>
      </c>
      <c r="M16" s="15"/>
      <c r="N16" s="15"/>
      <c r="O16" s="15"/>
      <c r="P16" s="15"/>
      <c r="Q16" s="141">
        <f>IF(OR(R16="○",S16="○",T16="○",U16="○",V16="○",W16="○"),"○","")</f>
      </c>
      <c r="R16" s="16"/>
      <c r="S16" s="15"/>
      <c r="T16" s="15"/>
      <c r="U16" s="15"/>
      <c r="V16" s="15"/>
      <c r="W16" s="117"/>
      <c r="X16" s="125"/>
      <c r="Y16" s="120"/>
    </row>
    <row r="17" spans="2:25" ht="18" customHeight="1" thickBot="1" thickTop="1">
      <c r="B17" s="209"/>
      <c r="C17" s="210">
        <f>COUNTA(C12:C16)</f>
        <v>0</v>
      </c>
      <c r="D17" s="211">
        <f>COUNTA(D12:D16)</f>
        <v>0</v>
      </c>
      <c r="E17" s="212"/>
      <c r="F17" s="211">
        <f>COUNTIF(F12:F16,"○")</f>
        <v>1</v>
      </c>
      <c r="G17" s="213">
        <f>COUNTIF(G12:G16,"○")</f>
        <v>0</v>
      </c>
      <c r="H17" s="213">
        <f>COUNTIF(H12:H16,"○")</f>
        <v>0</v>
      </c>
      <c r="I17" s="214"/>
      <c r="J17" s="214"/>
      <c r="K17" s="211">
        <f aca="true" t="shared" si="0" ref="K17:X17">COUNTIF(K12:K16,"○")</f>
        <v>0</v>
      </c>
      <c r="L17" s="213">
        <f t="shared" si="0"/>
        <v>0</v>
      </c>
      <c r="M17" s="211">
        <f t="shared" si="0"/>
        <v>0</v>
      </c>
      <c r="N17" s="211">
        <f t="shared" si="0"/>
        <v>0</v>
      </c>
      <c r="O17" s="211">
        <f t="shared" si="0"/>
        <v>0</v>
      </c>
      <c r="P17" s="211">
        <f t="shared" si="0"/>
        <v>0</v>
      </c>
      <c r="Q17" s="213">
        <f t="shared" si="0"/>
        <v>0</v>
      </c>
      <c r="R17" s="211">
        <f t="shared" si="0"/>
        <v>0</v>
      </c>
      <c r="S17" s="211">
        <f t="shared" si="0"/>
        <v>0</v>
      </c>
      <c r="T17" s="215">
        <f t="shared" si="0"/>
        <v>0</v>
      </c>
      <c r="U17" s="211">
        <f t="shared" si="0"/>
        <v>0</v>
      </c>
      <c r="V17" s="211">
        <f t="shared" si="0"/>
        <v>0</v>
      </c>
      <c r="W17" s="211">
        <f t="shared" si="0"/>
        <v>0</v>
      </c>
      <c r="X17" s="216">
        <f t="shared" si="0"/>
        <v>0</v>
      </c>
      <c r="Y17" s="207"/>
    </row>
    <row r="18" spans="2:25" ht="18" customHeight="1" thickBot="1" thickTop="1">
      <c r="B18" s="217"/>
      <c r="C18" s="200" t="s">
        <v>136</v>
      </c>
      <c r="D18" s="201">
        <f>F18+G18</f>
        <v>1</v>
      </c>
      <c r="E18" s="202"/>
      <c r="F18" s="201">
        <f>F17</f>
        <v>1</v>
      </c>
      <c r="G18" s="203">
        <f>H18+Q18</f>
        <v>0</v>
      </c>
      <c r="H18" s="203">
        <f>K18+L18</f>
        <v>0</v>
      </c>
      <c r="I18" s="204"/>
      <c r="J18" s="204"/>
      <c r="K18" s="201">
        <f>K17</f>
        <v>0</v>
      </c>
      <c r="L18" s="203">
        <f>SUM(M18:P18)</f>
        <v>0</v>
      </c>
      <c r="M18" s="201">
        <f>M17</f>
        <v>0</v>
      </c>
      <c r="N18" s="201">
        <f>N17</f>
        <v>0</v>
      </c>
      <c r="O18" s="201">
        <f>O17</f>
        <v>0</v>
      </c>
      <c r="P18" s="201">
        <f>P17</f>
        <v>0</v>
      </c>
      <c r="Q18" s="203">
        <f>SUM(R18:W18)</f>
        <v>0</v>
      </c>
      <c r="R18" s="201">
        <f aca="true" t="shared" si="1" ref="R18:W18">R17</f>
        <v>0</v>
      </c>
      <c r="S18" s="201">
        <f t="shared" si="1"/>
        <v>0</v>
      </c>
      <c r="T18" s="201">
        <f t="shared" si="1"/>
        <v>0</v>
      </c>
      <c r="U18" s="201">
        <f t="shared" si="1"/>
        <v>0</v>
      </c>
      <c r="V18" s="201">
        <f t="shared" si="1"/>
        <v>0</v>
      </c>
      <c r="W18" s="205">
        <f t="shared" si="1"/>
        <v>0</v>
      </c>
      <c r="X18" s="218"/>
      <c r="Y18" s="207" t="str">
        <f>IF(D17=D18,"OK","要確認")</f>
        <v>要確認</v>
      </c>
    </row>
    <row r="19" spans="1:25" ht="18" customHeight="1">
      <c r="A19">
        <v>2</v>
      </c>
      <c r="B19" s="29" t="s">
        <v>46</v>
      </c>
      <c r="C19" s="36"/>
      <c r="D19" s="37"/>
      <c r="E19" s="37"/>
      <c r="F19" s="38"/>
      <c r="G19" s="39"/>
      <c r="H19" s="39"/>
      <c r="I19" s="38"/>
      <c r="J19" s="38"/>
      <c r="K19" s="38"/>
      <c r="L19" s="39"/>
      <c r="M19" s="38"/>
      <c r="N19" s="38"/>
      <c r="O19" s="38"/>
      <c r="P19" s="38"/>
      <c r="Q19" s="39"/>
      <c r="R19" s="39"/>
      <c r="S19" s="38"/>
      <c r="T19" s="38"/>
      <c r="U19" s="38"/>
      <c r="V19" s="38"/>
      <c r="W19" s="38"/>
      <c r="X19" s="128"/>
      <c r="Y19" s="66"/>
    </row>
    <row r="20" spans="2:25" ht="18" customHeight="1">
      <c r="B20" s="34"/>
      <c r="C20" s="13"/>
      <c r="D20" s="256"/>
      <c r="E20" s="14"/>
      <c r="F20" s="15"/>
      <c r="G20" s="141">
        <f>IF(OR(H20="○",Q20="○"),"○","")</f>
      </c>
      <c r="H20" s="141">
        <f>IF(OR(K20="○",L20="○"),"○","")</f>
      </c>
      <c r="I20" s="17"/>
      <c r="J20" s="17"/>
      <c r="K20" s="15"/>
      <c r="L20" s="141">
        <f>IF(OR(M20="○",N20="○",O20="○",P20="○"),"○","")</f>
      </c>
      <c r="M20" s="15"/>
      <c r="N20" s="15"/>
      <c r="O20" s="15"/>
      <c r="P20" s="15"/>
      <c r="Q20" s="141">
        <f>IF(OR(R20="○",S20="○",T20="○",U20="○",V20="○",W20="○"),"○","")</f>
      </c>
      <c r="R20" s="16"/>
      <c r="S20" s="15"/>
      <c r="T20" s="15"/>
      <c r="U20" s="15"/>
      <c r="V20" s="15"/>
      <c r="W20" s="117"/>
      <c r="X20" s="125"/>
      <c r="Y20" s="120"/>
    </row>
    <row r="21" spans="2:25" ht="18" customHeight="1">
      <c r="B21" s="34"/>
      <c r="C21" s="13"/>
      <c r="D21" s="256"/>
      <c r="E21" s="14"/>
      <c r="F21" s="15"/>
      <c r="G21" s="141">
        <f>IF(OR(H21="○",Q21="○"),"○","")</f>
      </c>
      <c r="H21" s="141">
        <f>IF(OR(K21="○",L21="○"),"○","")</f>
      </c>
      <c r="I21" s="17"/>
      <c r="J21" s="17"/>
      <c r="K21" s="15"/>
      <c r="L21" s="141">
        <f>IF(OR(M21="○",N21="○",O21="○",P21="○"),"○","")</f>
      </c>
      <c r="M21" s="15"/>
      <c r="N21" s="15"/>
      <c r="O21" s="15"/>
      <c r="P21" s="15"/>
      <c r="Q21" s="141">
        <f>IF(OR(R21="○",S21="○",T21="○",U21="○",V21="○",W21="○"),"○","")</f>
      </c>
      <c r="R21" s="16"/>
      <c r="S21" s="15"/>
      <c r="T21" s="15"/>
      <c r="U21" s="15"/>
      <c r="V21" s="15"/>
      <c r="W21" s="117"/>
      <c r="X21" s="125"/>
      <c r="Y21" s="120"/>
    </row>
    <row r="22" spans="2:25" ht="18" customHeight="1">
      <c r="B22" s="34"/>
      <c r="C22" s="13"/>
      <c r="D22" s="256"/>
      <c r="E22" s="14"/>
      <c r="F22" s="15"/>
      <c r="G22" s="141">
        <f>IF(OR(H22="○",Q22="○"),"○","")</f>
      </c>
      <c r="H22" s="141">
        <f>IF(OR(K22="○",L22="○"),"○","")</f>
      </c>
      <c r="I22" s="17"/>
      <c r="J22" s="17"/>
      <c r="K22" s="15"/>
      <c r="L22" s="141">
        <f>IF(OR(M22="○",N22="○",O22="○",P22="○"),"○","")</f>
      </c>
      <c r="M22" s="15"/>
      <c r="N22" s="15"/>
      <c r="O22" s="15"/>
      <c r="P22" s="15"/>
      <c r="Q22" s="141">
        <f>IF(OR(R22="○",S22="○",T22="○",U22="○",V22="○",W22="○"),"○","")</f>
      </c>
      <c r="R22" s="16"/>
      <c r="S22" s="15"/>
      <c r="T22" s="15"/>
      <c r="U22" s="15"/>
      <c r="V22" s="15"/>
      <c r="W22" s="117"/>
      <c r="X22" s="125"/>
      <c r="Y22" s="120"/>
    </row>
    <row r="23" spans="2:25" ht="18" customHeight="1">
      <c r="B23" s="34"/>
      <c r="C23" s="19"/>
      <c r="D23" s="256"/>
      <c r="E23" s="14"/>
      <c r="F23" s="15"/>
      <c r="G23" s="141">
        <f>IF(OR(H23="○",Q23="○"),"○","")</f>
      </c>
      <c r="H23" s="141">
        <f>IF(OR(K23="○",L23="○"),"○","")</f>
      </c>
      <c r="I23" s="17"/>
      <c r="J23" s="17"/>
      <c r="K23" s="15"/>
      <c r="L23" s="141">
        <f>IF(OR(M23="○",N23="○",O23="○",P23="○"),"○","")</f>
      </c>
      <c r="M23" s="15"/>
      <c r="N23" s="15"/>
      <c r="O23" s="15"/>
      <c r="P23" s="15"/>
      <c r="Q23" s="141">
        <f>IF(OR(R23="○",S23="○",T23="○",U23="○",V23="○",W23="○"),"○","")</f>
      </c>
      <c r="R23" s="16"/>
      <c r="S23" s="15"/>
      <c r="T23" s="15"/>
      <c r="U23" s="15"/>
      <c r="V23" s="15"/>
      <c r="W23" s="117"/>
      <c r="X23" s="125"/>
      <c r="Y23" s="120"/>
    </row>
    <row r="24" spans="2:25" ht="18" customHeight="1" thickBot="1">
      <c r="B24" s="34"/>
      <c r="C24" s="19"/>
      <c r="D24" s="257"/>
      <c r="E24" s="21"/>
      <c r="F24" s="15"/>
      <c r="G24" s="141">
        <f>IF(OR(H24="○",Q24="○"),"○","")</f>
      </c>
      <c r="H24" s="141">
        <f>IF(OR(K24="○",L24="○"),"○","")</f>
      </c>
      <c r="I24" s="17"/>
      <c r="J24" s="17"/>
      <c r="K24" s="15"/>
      <c r="L24" s="141">
        <f>IF(OR(M24="○",N24="○",O24="○",P24="○"),"○","")</f>
      </c>
      <c r="M24" s="15"/>
      <c r="N24" s="15"/>
      <c r="O24" s="15"/>
      <c r="P24" s="15"/>
      <c r="Q24" s="141">
        <f>IF(OR(R24="○",S24="○",T24="○",U24="○",V24="○",W24="○"),"○","")</f>
      </c>
      <c r="R24" s="16"/>
      <c r="S24" s="15"/>
      <c r="T24" s="15"/>
      <c r="U24" s="15"/>
      <c r="V24" s="15"/>
      <c r="W24" s="117"/>
      <c r="X24" s="125"/>
      <c r="Y24" s="120"/>
    </row>
    <row r="25" spans="2:25" ht="18" customHeight="1" thickBot="1" thickTop="1">
      <c r="B25" s="209"/>
      <c r="C25" s="210">
        <f>COUNTA(C20:C24)</f>
        <v>0</v>
      </c>
      <c r="D25" s="211">
        <f>COUNTA(D20:D24)</f>
        <v>0</v>
      </c>
      <c r="E25" s="212"/>
      <c r="F25" s="211">
        <f>COUNTIF(F20:F24,"○")</f>
        <v>0</v>
      </c>
      <c r="G25" s="213">
        <f>COUNTIF(G20:G24,"○")</f>
        <v>0</v>
      </c>
      <c r="H25" s="213">
        <f>COUNTIF(H20:H24,"○")</f>
        <v>0</v>
      </c>
      <c r="I25" s="214"/>
      <c r="J25" s="214"/>
      <c r="K25" s="211">
        <f aca="true" t="shared" si="2" ref="K25:X25">COUNTIF(K20:K24,"○")</f>
        <v>0</v>
      </c>
      <c r="L25" s="213">
        <f t="shared" si="2"/>
        <v>0</v>
      </c>
      <c r="M25" s="211">
        <f t="shared" si="2"/>
        <v>0</v>
      </c>
      <c r="N25" s="211">
        <f t="shared" si="2"/>
        <v>0</v>
      </c>
      <c r="O25" s="211">
        <f t="shared" si="2"/>
        <v>0</v>
      </c>
      <c r="P25" s="211">
        <f t="shared" si="2"/>
        <v>0</v>
      </c>
      <c r="Q25" s="213">
        <f t="shared" si="2"/>
        <v>0</v>
      </c>
      <c r="R25" s="211">
        <f t="shared" si="2"/>
        <v>0</v>
      </c>
      <c r="S25" s="211">
        <f t="shared" si="2"/>
        <v>0</v>
      </c>
      <c r="T25" s="215">
        <f t="shared" si="2"/>
        <v>0</v>
      </c>
      <c r="U25" s="211">
        <f t="shared" si="2"/>
        <v>0</v>
      </c>
      <c r="V25" s="211">
        <f t="shared" si="2"/>
        <v>0</v>
      </c>
      <c r="W25" s="211">
        <f t="shared" si="2"/>
        <v>0</v>
      </c>
      <c r="X25" s="216">
        <f t="shared" si="2"/>
        <v>0</v>
      </c>
      <c r="Y25" s="207"/>
    </row>
    <row r="26" spans="2:25" ht="18" customHeight="1" thickBot="1" thickTop="1">
      <c r="B26" s="217"/>
      <c r="C26" s="200" t="s">
        <v>136</v>
      </c>
      <c r="D26" s="201">
        <f>F26+G26</f>
        <v>0</v>
      </c>
      <c r="E26" s="202"/>
      <c r="F26" s="201">
        <f>F25</f>
        <v>0</v>
      </c>
      <c r="G26" s="203">
        <f>H26+Q26</f>
        <v>0</v>
      </c>
      <c r="H26" s="203">
        <f>K26+L26</f>
        <v>0</v>
      </c>
      <c r="I26" s="204"/>
      <c r="J26" s="204"/>
      <c r="K26" s="201">
        <f>K25</f>
        <v>0</v>
      </c>
      <c r="L26" s="203">
        <f>SUM(M26:P26)</f>
        <v>0</v>
      </c>
      <c r="M26" s="201">
        <f>M25</f>
        <v>0</v>
      </c>
      <c r="N26" s="201">
        <f>N25</f>
        <v>0</v>
      </c>
      <c r="O26" s="201">
        <f>O25</f>
        <v>0</v>
      </c>
      <c r="P26" s="201">
        <f>P25</f>
        <v>0</v>
      </c>
      <c r="Q26" s="203">
        <f>SUM(R26:W26)</f>
        <v>0</v>
      </c>
      <c r="R26" s="201">
        <f aca="true" t="shared" si="3" ref="R26:W26">R25</f>
        <v>0</v>
      </c>
      <c r="S26" s="201">
        <f t="shared" si="3"/>
        <v>0</v>
      </c>
      <c r="T26" s="201">
        <f t="shared" si="3"/>
        <v>0</v>
      </c>
      <c r="U26" s="201">
        <f t="shared" si="3"/>
        <v>0</v>
      </c>
      <c r="V26" s="201">
        <f t="shared" si="3"/>
        <v>0</v>
      </c>
      <c r="W26" s="205">
        <f t="shared" si="3"/>
        <v>0</v>
      </c>
      <c r="X26" s="218"/>
      <c r="Y26" s="207" t="str">
        <f>IF(D25=D26,"OK","要確認")</f>
        <v>OK</v>
      </c>
    </row>
    <row r="27" spans="1:25" ht="18" customHeight="1">
      <c r="A27">
        <v>3</v>
      </c>
      <c r="B27" s="29" t="s">
        <v>47</v>
      </c>
      <c r="C27" s="36"/>
      <c r="D27" s="37"/>
      <c r="E27" s="37"/>
      <c r="F27" s="38"/>
      <c r="G27" s="39"/>
      <c r="H27" s="39"/>
      <c r="I27" s="38"/>
      <c r="J27" s="38"/>
      <c r="K27" s="38"/>
      <c r="L27" s="39"/>
      <c r="M27" s="38"/>
      <c r="N27" s="38"/>
      <c r="O27" s="38"/>
      <c r="P27" s="38"/>
      <c r="Q27" s="39"/>
      <c r="R27" s="39"/>
      <c r="S27" s="38"/>
      <c r="T27" s="38"/>
      <c r="U27" s="38"/>
      <c r="V27" s="38"/>
      <c r="W27" s="38"/>
      <c r="X27" s="128"/>
      <c r="Y27" s="66"/>
    </row>
    <row r="28" spans="2:25" ht="18" customHeight="1">
      <c r="B28" s="34"/>
      <c r="C28" s="13"/>
      <c r="D28" s="256"/>
      <c r="E28" s="14"/>
      <c r="F28" s="15"/>
      <c r="G28" s="141">
        <f>IF(OR(H28="○",Q28="○"),"○","")</f>
      </c>
      <c r="H28" s="141">
        <f>IF(OR(K28="○",L28="○"),"○","")</f>
      </c>
      <c r="I28" s="17"/>
      <c r="J28" s="17"/>
      <c r="K28" s="15"/>
      <c r="L28" s="141">
        <f>IF(OR(M28="○",N28="○",O28="○",P28="○"),"○","")</f>
      </c>
      <c r="M28" s="15"/>
      <c r="N28" s="15"/>
      <c r="O28" s="15"/>
      <c r="P28" s="15"/>
      <c r="Q28" s="141">
        <f>IF(OR(R28="○",S28="○",T28="○",U28="○",V28="○",W28="○"),"○","")</f>
      </c>
      <c r="R28" s="16"/>
      <c r="S28" s="15"/>
      <c r="T28" s="15"/>
      <c r="U28" s="15"/>
      <c r="V28" s="15"/>
      <c r="W28" s="117"/>
      <c r="X28" s="125"/>
      <c r="Y28" s="120"/>
    </row>
    <row r="29" spans="2:25" ht="18" customHeight="1">
      <c r="B29" s="34"/>
      <c r="C29" s="13"/>
      <c r="D29" s="256"/>
      <c r="E29" s="14"/>
      <c r="F29" s="15"/>
      <c r="G29" s="141">
        <f>IF(OR(H29="○",Q29="○"),"○","")</f>
      </c>
      <c r="H29" s="141">
        <f>IF(OR(K29="○",L29="○"),"○","")</f>
      </c>
      <c r="I29" s="17"/>
      <c r="J29" s="17"/>
      <c r="K29" s="15"/>
      <c r="L29" s="141">
        <f>IF(OR(M29="○",N29="○",O29="○",P29="○"),"○","")</f>
      </c>
      <c r="M29" s="15"/>
      <c r="N29" s="15"/>
      <c r="O29" s="15"/>
      <c r="P29" s="15"/>
      <c r="Q29" s="141">
        <f>IF(OR(R29="○",S29="○",T29="○",U29="○",V29="○",W29="○"),"○","")</f>
      </c>
      <c r="R29" s="16"/>
      <c r="S29" s="15"/>
      <c r="T29" s="15"/>
      <c r="U29" s="15"/>
      <c r="V29" s="15"/>
      <c r="W29" s="117"/>
      <c r="X29" s="125"/>
      <c r="Y29" s="120"/>
    </row>
    <row r="30" spans="2:25" ht="18" customHeight="1">
      <c r="B30" s="34"/>
      <c r="C30" s="13"/>
      <c r="D30" s="256"/>
      <c r="E30" s="14"/>
      <c r="F30" s="15"/>
      <c r="G30" s="141">
        <f>IF(OR(H30="○",Q30="○"),"○","")</f>
      </c>
      <c r="H30" s="141">
        <f>IF(OR(K30="○",L30="○"),"○","")</f>
      </c>
      <c r="I30" s="17"/>
      <c r="J30" s="17"/>
      <c r="K30" s="15"/>
      <c r="L30" s="141">
        <f>IF(OR(M30="○",N30="○",O30="○",P30="○"),"○","")</f>
      </c>
      <c r="M30" s="15"/>
      <c r="N30" s="15"/>
      <c r="O30" s="15"/>
      <c r="P30" s="15"/>
      <c r="Q30" s="141">
        <f>IF(OR(R30="○",S30="○",T30="○",U30="○",V30="○",W30="○"),"○","")</f>
      </c>
      <c r="R30" s="16"/>
      <c r="S30" s="15"/>
      <c r="T30" s="15"/>
      <c r="U30" s="15"/>
      <c r="V30" s="15"/>
      <c r="W30" s="117"/>
      <c r="X30" s="125"/>
      <c r="Y30" s="120"/>
    </row>
    <row r="31" spans="2:25" ht="18" customHeight="1">
      <c r="B31" s="34"/>
      <c r="C31" s="19"/>
      <c r="D31" s="256"/>
      <c r="E31" s="14"/>
      <c r="F31" s="15"/>
      <c r="G31" s="141">
        <f>IF(OR(H31="○",Q31="○"),"○","")</f>
      </c>
      <c r="H31" s="141">
        <f>IF(OR(K31="○",L31="○"),"○","")</f>
      </c>
      <c r="I31" s="17"/>
      <c r="J31" s="17"/>
      <c r="K31" s="15"/>
      <c r="L31" s="141">
        <f>IF(OR(M31="○",N31="○",O31="○",P31="○"),"○","")</f>
      </c>
      <c r="M31" s="15"/>
      <c r="N31" s="15"/>
      <c r="O31" s="15"/>
      <c r="P31" s="15"/>
      <c r="Q31" s="141">
        <f>IF(OR(R31="○",S31="○",T31="○",U31="○",V31="○",W31="○"),"○","")</f>
      </c>
      <c r="R31" s="16"/>
      <c r="S31" s="15"/>
      <c r="T31" s="15"/>
      <c r="U31" s="15"/>
      <c r="V31" s="15"/>
      <c r="W31" s="117"/>
      <c r="X31" s="125"/>
      <c r="Y31" s="120"/>
    </row>
    <row r="32" spans="2:25" ht="18" customHeight="1" thickBot="1">
      <c r="B32" s="34"/>
      <c r="C32" s="19"/>
      <c r="D32" s="257"/>
      <c r="E32" s="21"/>
      <c r="F32" s="15"/>
      <c r="G32" s="141">
        <f>IF(OR(H32="○",Q32="○"),"○","")</f>
      </c>
      <c r="H32" s="141">
        <f>IF(OR(K32="○",L32="○"),"○","")</f>
      </c>
      <c r="I32" s="17"/>
      <c r="J32" s="17"/>
      <c r="K32" s="15"/>
      <c r="L32" s="141">
        <f>IF(OR(M32="○",N32="○",O32="○",P32="○"),"○","")</f>
      </c>
      <c r="M32" s="15"/>
      <c r="N32" s="15"/>
      <c r="O32" s="15"/>
      <c r="P32" s="15"/>
      <c r="Q32" s="141">
        <f>IF(OR(R32="○",S32="○",T32="○",U32="○",V32="○",W32="○"),"○","")</f>
      </c>
      <c r="R32" s="16"/>
      <c r="S32" s="15"/>
      <c r="T32" s="15"/>
      <c r="U32" s="15"/>
      <c r="V32" s="15"/>
      <c r="W32" s="117"/>
      <c r="X32" s="125"/>
      <c r="Y32" s="120"/>
    </row>
    <row r="33" spans="2:25" ht="18" customHeight="1" thickBot="1" thickTop="1">
      <c r="B33" s="209"/>
      <c r="C33" s="210">
        <f>COUNTA(C28:C32)</f>
        <v>0</v>
      </c>
      <c r="D33" s="211">
        <f>COUNTA(D28:D32)</f>
        <v>0</v>
      </c>
      <c r="E33" s="212"/>
      <c r="F33" s="211">
        <f>COUNTIF(F28:F32,"○")</f>
        <v>0</v>
      </c>
      <c r="G33" s="213">
        <f>COUNTIF(G28:G32,"○")</f>
        <v>0</v>
      </c>
      <c r="H33" s="213">
        <f>COUNTIF(H28:H32,"○")</f>
        <v>0</v>
      </c>
      <c r="I33" s="214"/>
      <c r="J33" s="214"/>
      <c r="K33" s="211">
        <f aca="true" t="shared" si="4" ref="K33:X33">COUNTIF(K28:K32,"○")</f>
        <v>0</v>
      </c>
      <c r="L33" s="213">
        <f t="shared" si="4"/>
        <v>0</v>
      </c>
      <c r="M33" s="211">
        <f t="shared" si="4"/>
        <v>0</v>
      </c>
      <c r="N33" s="211">
        <f t="shared" si="4"/>
        <v>0</v>
      </c>
      <c r="O33" s="211">
        <f t="shared" si="4"/>
        <v>0</v>
      </c>
      <c r="P33" s="211">
        <f t="shared" si="4"/>
        <v>0</v>
      </c>
      <c r="Q33" s="213">
        <f t="shared" si="4"/>
        <v>0</v>
      </c>
      <c r="R33" s="211">
        <f t="shared" si="4"/>
        <v>0</v>
      </c>
      <c r="S33" s="211">
        <f t="shared" si="4"/>
        <v>0</v>
      </c>
      <c r="T33" s="215">
        <f t="shared" si="4"/>
        <v>0</v>
      </c>
      <c r="U33" s="211">
        <f t="shared" si="4"/>
        <v>0</v>
      </c>
      <c r="V33" s="211">
        <f t="shared" si="4"/>
        <v>0</v>
      </c>
      <c r="W33" s="211">
        <f t="shared" si="4"/>
        <v>0</v>
      </c>
      <c r="X33" s="216">
        <f t="shared" si="4"/>
        <v>0</v>
      </c>
      <c r="Y33" s="207"/>
    </row>
    <row r="34" spans="2:25" ht="18" customHeight="1" thickBot="1" thickTop="1">
      <c r="B34" s="217"/>
      <c r="C34" s="200" t="s">
        <v>136</v>
      </c>
      <c r="D34" s="201">
        <f>F34+G34</f>
        <v>0</v>
      </c>
      <c r="E34" s="202"/>
      <c r="F34" s="201">
        <f>F33</f>
        <v>0</v>
      </c>
      <c r="G34" s="203">
        <f>H34+Q34</f>
        <v>0</v>
      </c>
      <c r="H34" s="203">
        <f>K34+L34</f>
        <v>0</v>
      </c>
      <c r="I34" s="204"/>
      <c r="J34" s="204"/>
      <c r="K34" s="201">
        <f>K33</f>
        <v>0</v>
      </c>
      <c r="L34" s="203">
        <f>SUM(M34:P34)</f>
        <v>0</v>
      </c>
      <c r="M34" s="201">
        <f>M33</f>
        <v>0</v>
      </c>
      <c r="N34" s="201">
        <f>N33</f>
        <v>0</v>
      </c>
      <c r="O34" s="201">
        <f>O33</f>
        <v>0</v>
      </c>
      <c r="P34" s="201">
        <f>P33</f>
        <v>0</v>
      </c>
      <c r="Q34" s="203">
        <f>SUM(R34:W34)</f>
        <v>0</v>
      </c>
      <c r="R34" s="201">
        <f aca="true" t="shared" si="5" ref="R34:W34">R33</f>
        <v>0</v>
      </c>
      <c r="S34" s="201">
        <f t="shared" si="5"/>
        <v>0</v>
      </c>
      <c r="T34" s="201">
        <f t="shared" si="5"/>
        <v>0</v>
      </c>
      <c r="U34" s="201">
        <f t="shared" si="5"/>
        <v>0</v>
      </c>
      <c r="V34" s="201">
        <f t="shared" si="5"/>
        <v>0</v>
      </c>
      <c r="W34" s="205">
        <f t="shared" si="5"/>
        <v>0</v>
      </c>
      <c r="X34" s="218"/>
      <c r="Y34" s="207" t="str">
        <f>IF(D33=D34,"OK","要確認")</f>
        <v>OK</v>
      </c>
    </row>
    <row r="35" spans="1:25" ht="18" customHeight="1" thickTop="1">
      <c r="A35">
        <v>4</v>
      </c>
      <c r="B35" s="29" t="s">
        <v>48</v>
      </c>
      <c r="C35" s="40"/>
      <c r="D35" s="41"/>
      <c r="E35" s="41"/>
      <c r="F35" s="42"/>
      <c r="G35" s="43"/>
      <c r="H35" s="43"/>
      <c r="I35" s="42"/>
      <c r="J35" s="42"/>
      <c r="K35" s="42"/>
      <c r="L35" s="43"/>
      <c r="M35" s="42"/>
      <c r="N35" s="42"/>
      <c r="O35" s="42"/>
      <c r="P35" s="42"/>
      <c r="Q35" s="43"/>
      <c r="R35" s="43"/>
      <c r="S35" s="42"/>
      <c r="T35" s="42"/>
      <c r="U35" s="42"/>
      <c r="V35" s="42"/>
      <c r="W35" s="42"/>
      <c r="X35" s="129"/>
      <c r="Y35" s="67"/>
    </row>
    <row r="36" spans="2:25" ht="18" customHeight="1">
      <c r="B36" s="34"/>
      <c r="C36" s="13"/>
      <c r="D36" s="256"/>
      <c r="E36" s="14"/>
      <c r="F36" s="15"/>
      <c r="G36" s="141">
        <f>IF(OR(H36="○",Q36="○"),"○","")</f>
      </c>
      <c r="H36" s="141">
        <f>IF(OR(K36="○",L36="○"),"○","")</f>
      </c>
      <c r="I36" s="17"/>
      <c r="J36" s="17"/>
      <c r="K36" s="15"/>
      <c r="L36" s="141">
        <f>IF(OR(M36="○",N36="○",O36="○",P36="○"),"○","")</f>
      </c>
      <c r="M36" s="15"/>
      <c r="N36" s="15"/>
      <c r="O36" s="15"/>
      <c r="P36" s="15"/>
      <c r="Q36" s="141">
        <f>IF(OR(R36="○",S36="○",T36="○",U36="○",V36="○",W36="○"),"○","")</f>
      </c>
      <c r="R36" s="16"/>
      <c r="S36" s="15"/>
      <c r="T36" s="15"/>
      <c r="U36" s="15"/>
      <c r="V36" s="15"/>
      <c r="W36" s="117"/>
      <c r="X36" s="125"/>
      <c r="Y36" s="120"/>
    </row>
    <row r="37" spans="2:25" ht="18" customHeight="1">
      <c r="B37" s="34"/>
      <c r="C37" s="13"/>
      <c r="D37" s="256"/>
      <c r="E37" s="14"/>
      <c r="F37" s="15"/>
      <c r="G37" s="141">
        <f>IF(OR(H37="○",Q37="○"),"○","")</f>
      </c>
      <c r="H37" s="141">
        <f>IF(OR(K37="○",L37="○"),"○","")</f>
      </c>
      <c r="I37" s="17"/>
      <c r="J37" s="17"/>
      <c r="K37" s="15"/>
      <c r="L37" s="141">
        <f>IF(OR(M37="○",N37="○",O37="○",P37="○"),"○","")</f>
      </c>
      <c r="M37" s="15"/>
      <c r="N37" s="15"/>
      <c r="O37" s="15"/>
      <c r="P37" s="15"/>
      <c r="Q37" s="141">
        <f>IF(OR(R37="○",S37="○",T37="○",U37="○",V37="○",W37="○"),"○","")</f>
      </c>
      <c r="R37" s="16"/>
      <c r="S37" s="15"/>
      <c r="T37" s="15"/>
      <c r="U37" s="15"/>
      <c r="V37" s="15"/>
      <c r="W37" s="117"/>
      <c r="X37" s="125"/>
      <c r="Y37" s="120"/>
    </row>
    <row r="38" spans="2:25" ht="18" customHeight="1">
      <c r="B38" s="34"/>
      <c r="C38" s="13"/>
      <c r="D38" s="256"/>
      <c r="E38" s="14"/>
      <c r="F38" s="15"/>
      <c r="G38" s="141">
        <f>IF(OR(H38="○",Q38="○"),"○","")</f>
      </c>
      <c r="H38" s="141">
        <f>IF(OR(K38="○",L38="○"),"○","")</f>
      </c>
      <c r="I38" s="17"/>
      <c r="J38" s="17"/>
      <c r="K38" s="15"/>
      <c r="L38" s="141">
        <f>IF(OR(M38="○",N38="○",O38="○",P38="○"),"○","")</f>
      </c>
      <c r="M38" s="15"/>
      <c r="N38" s="15"/>
      <c r="O38" s="15"/>
      <c r="P38" s="15"/>
      <c r="Q38" s="141">
        <f>IF(OR(R38="○",S38="○",T38="○",U38="○",V38="○",W38="○"),"○","")</f>
      </c>
      <c r="R38" s="16"/>
      <c r="S38" s="15"/>
      <c r="T38" s="15"/>
      <c r="U38" s="15"/>
      <c r="V38" s="15"/>
      <c r="W38" s="117"/>
      <c r="X38" s="125"/>
      <c r="Y38" s="120"/>
    </row>
    <row r="39" spans="2:25" ht="18" customHeight="1">
      <c r="B39" s="34"/>
      <c r="C39" s="19"/>
      <c r="D39" s="256"/>
      <c r="E39" s="14"/>
      <c r="F39" s="15"/>
      <c r="G39" s="141">
        <f>IF(OR(H39="○",Q39="○"),"○","")</f>
      </c>
      <c r="H39" s="141">
        <f>IF(OR(K39="○",L39="○"),"○","")</f>
      </c>
      <c r="I39" s="17"/>
      <c r="J39" s="17"/>
      <c r="K39" s="15"/>
      <c r="L39" s="141">
        <f>IF(OR(M39="○",N39="○",O39="○",P39="○"),"○","")</f>
      </c>
      <c r="M39" s="15"/>
      <c r="N39" s="15"/>
      <c r="O39" s="15"/>
      <c r="P39" s="15"/>
      <c r="Q39" s="141">
        <f>IF(OR(R39="○",S39="○",T39="○",U39="○",V39="○",W39="○"),"○","")</f>
      </c>
      <c r="R39" s="16"/>
      <c r="S39" s="15"/>
      <c r="T39" s="15"/>
      <c r="U39" s="15"/>
      <c r="V39" s="15"/>
      <c r="W39" s="117"/>
      <c r="X39" s="125"/>
      <c r="Y39" s="120"/>
    </row>
    <row r="40" spans="2:25" ht="18" customHeight="1" thickBot="1">
      <c r="B40" s="34"/>
      <c r="C40" s="19"/>
      <c r="D40" s="257"/>
      <c r="E40" s="21"/>
      <c r="F40" s="15"/>
      <c r="G40" s="141">
        <f>IF(OR(H40="○",Q40="○"),"○","")</f>
      </c>
      <c r="H40" s="141">
        <f>IF(OR(K40="○",L40="○"),"○","")</f>
      </c>
      <c r="I40" s="17"/>
      <c r="J40" s="17"/>
      <c r="K40" s="15"/>
      <c r="L40" s="141">
        <f>IF(OR(M40="○",N40="○",O40="○",P40="○"),"○","")</f>
      </c>
      <c r="M40" s="15"/>
      <c r="N40" s="15"/>
      <c r="O40" s="15"/>
      <c r="P40" s="15"/>
      <c r="Q40" s="141">
        <f>IF(OR(R40="○",S40="○",T40="○",U40="○",V40="○",W40="○"),"○","")</f>
      </c>
      <c r="R40" s="16"/>
      <c r="S40" s="15"/>
      <c r="T40" s="15"/>
      <c r="U40" s="15"/>
      <c r="V40" s="15"/>
      <c r="W40" s="117"/>
      <c r="X40" s="125"/>
      <c r="Y40" s="120"/>
    </row>
    <row r="41" spans="2:25" ht="18" customHeight="1" thickBot="1" thickTop="1">
      <c r="B41" s="209"/>
      <c r="C41" s="210">
        <f>COUNTA(C36:C40)</f>
        <v>0</v>
      </c>
      <c r="D41" s="211">
        <f>COUNTA(D36:D40)</f>
        <v>0</v>
      </c>
      <c r="E41" s="212"/>
      <c r="F41" s="211">
        <f>COUNTIF(F36:F40,"○")</f>
        <v>0</v>
      </c>
      <c r="G41" s="213">
        <f>COUNTIF(G36:G40,"○")</f>
        <v>0</v>
      </c>
      <c r="H41" s="213">
        <f>COUNTIF(H36:H40,"○")</f>
        <v>0</v>
      </c>
      <c r="I41" s="214"/>
      <c r="J41" s="214"/>
      <c r="K41" s="211">
        <f aca="true" t="shared" si="6" ref="K41:X41">COUNTIF(K36:K40,"○")</f>
        <v>0</v>
      </c>
      <c r="L41" s="213">
        <f t="shared" si="6"/>
        <v>0</v>
      </c>
      <c r="M41" s="211">
        <f t="shared" si="6"/>
        <v>0</v>
      </c>
      <c r="N41" s="211">
        <f t="shared" si="6"/>
        <v>0</v>
      </c>
      <c r="O41" s="211">
        <f t="shared" si="6"/>
        <v>0</v>
      </c>
      <c r="P41" s="211">
        <f t="shared" si="6"/>
        <v>0</v>
      </c>
      <c r="Q41" s="213">
        <f t="shared" si="6"/>
        <v>0</v>
      </c>
      <c r="R41" s="211">
        <f t="shared" si="6"/>
        <v>0</v>
      </c>
      <c r="S41" s="211">
        <f t="shared" si="6"/>
        <v>0</v>
      </c>
      <c r="T41" s="215">
        <f t="shared" si="6"/>
        <v>0</v>
      </c>
      <c r="U41" s="211">
        <f t="shared" si="6"/>
        <v>0</v>
      </c>
      <c r="V41" s="211">
        <f t="shared" si="6"/>
        <v>0</v>
      </c>
      <c r="W41" s="211">
        <f t="shared" si="6"/>
        <v>0</v>
      </c>
      <c r="X41" s="216">
        <f t="shared" si="6"/>
        <v>0</v>
      </c>
      <c r="Y41" s="207"/>
    </row>
    <row r="42" spans="2:25" ht="18" customHeight="1" thickBot="1" thickTop="1">
      <c r="B42" s="217"/>
      <c r="C42" s="200" t="s">
        <v>136</v>
      </c>
      <c r="D42" s="201">
        <f>F42+G42</f>
        <v>0</v>
      </c>
      <c r="E42" s="202"/>
      <c r="F42" s="201">
        <f>F41</f>
        <v>0</v>
      </c>
      <c r="G42" s="203">
        <f>H42+Q42</f>
        <v>0</v>
      </c>
      <c r="H42" s="203">
        <f>K42+L42</f>
        <v>0</v>
      </c>
      <c r="I42" s="204"/>
      <c r="J42" s="204"/>
      <c r="K42" s="201">
        <f>K41</f>
        <v>0</v>
      </c>
      <c r="L42" s="203">
        <f>SUM(M42:P42)</f>
        <v>0</v>
      </c>
      <c r="M42" s="201">
        <f>M41</f>
        <v>0</v>
      </c>
      <c r="N42" s="201">
        <f>N41</f>
        <v>0</v>
      </c>
      <c r="O42" s="201">
        <f>O41</f>
        <v>0</v>
      </c>
      <c r="P42" s="201">
        <f>P41</f>
        <v>0</v>
      </c>
      <c r="Q42" s="203">
        <f>SUM(R42:W42)</f>
        <v>0</v>
      </c>
      <c r="R42" s="201">
        <f aca="true" t="shared" si="7" ref="R42:W42">R41</f>
        <v>0</v>
      </c>
      <c r="S42" s="201">
        <f t="shared" si="7"/>
        <v>0</v>
      </c>
      <c r="T42" s="201">
        <f t="shared" si="7"/>
        <v>0</v>
      </c>
      <c r="U42" s="201">
        <f t="shared" si="7"/>
        <v>0</v>
      </c>
      <c r="V42" s="201">
        <f t="shared" si="7"/>
        <v>0</v>
      </c>
      <c r="W42" s="205">
        <f t="shared" si="7"/>
        <v>0</v>
      </c>
      <c r="X42" s="218"/>
      <c r="Y42" s="207" t="str">
        <f>IF(D41=D42,"OK","要確認")</f>
        <v>OK</v>
      </c>
    </row>
    <row r="43" spans="1:25" ht="18" customHeight="1">
      <c r="A43">
        <v>5</v>
      </c>
      <c r="B43" s="29" t="s">
        <v>98</v>
      </c>
      <c r="C43" s="36"/>
      <c r="D43" s="37"/>
      <c r="E43" s="37"/>
      <c r="F43" s="38"/>
      <c r="G43" s="39"/>
      <c r="H43" s="39"/>
      <c r="I43" s="38"/>
      <c r="J43" s="38"/>
      <c r="K43" s="38"/>
      <c r="L43" s="39"/>
      <c r="M43" s="38"/>
      <c r="N43" s="38"/>
      <c r="O43" s="38"/>
      <c r="P43" s="38"/>
      <c r="Q43" s="39"/>
      <c r="R43" s="39"/>
      <c r="S43" s="38"/>
      <c r="T43" s="38"/>
      <c r="U43" s="38"/>
      <c r="V43" s="38"/>
      <c r="W43" s="38"/>
      <c r="X43" s="128"/>
      <c r="Y43" s="66"/>
    </row>
    <row r="44" spans="2:25" ht="18" customHeight="1">
      <c r="B44" s="34"/>
      <c r="C44" s="13"/>
      <c r="D44" s="256"/>
      <c r="E44" s="14"/>
      <c r="F44" s="15"/>
      <c r="G44" s="141">
        <f>IF(OR(H44="○",Q44="○"),"○","")</f>
      </c>
      <c r="H44" s="141">
        <f>IF(OR(K44="○",L44="○"),"○","")</f>
      </c>
      <c r="I44" s="17"/>
      <c r="J44" s="17"/>
      <c r="K44" s="15"/>
      <c r="L44" s="141">
        <f>IF(OR(M44="○",N44="○",O44="○",P44="○"),"○","")</f>
      </c>
      <c r="M44" s="15"/>
      <c r="N44" s="15"/>
      <c r="O44" s="15"/>
      <c r="P44" s="15"/>
      <c r="Q44" s="141">
        <f>IF(OR(R44="○",S44="○",T44="○",U44="○",V44="○",W44="○"),"○","")</f>
      </c>
      <c r="R44" s="16"/>
      <c r="S44" s="15"/>
      <c r="T44" s="15"/>
      <c r="U44" s="15"/>
      <c r="V44" s="15"/>
      <c r="W44" s="117"/>
      <c r="X44" s="125"/>
      <c r="Y44" s="120"/>
    </row>
    <row r="45" spans="2:25" ht="18" customHeight="1">
      <c r="B45" s="34"/>
      <c r="C45" s="13"/>
      <c r="D45" s="256"/>
      <c r="E45" s="14"/>
      <c r="F45" s="15"/>
      <c r="G45" s="141">
        <f>IF(OR(H45="○",Q45="○"),"○","")</f>
      </c>
      <c r="H45" s="141">
        <f>IF(OR(K45="○",L45="○"),"○","")</f>
      </c>
      <c r="I45" s="17"/>
      <c r="J45" s="17"/>
      <c r="K45" s="15"/>
      <c r="L45" s="141">
        <f>IF(OR(M45="○",N45="○",O45="○",P45="○"),"○","")</f>
      </c>
      <c r="M45" s="15"/>
      <c r="N45" s="15"/>
      <c r="O45" s="15"/>
      <c r="P45" s="15"/>
      <c r="Q45" s="141">
        <f>IF(OR(R45="○",S45="○",T45="○",U45="○",V45="○",W45="○"),"○","")</f>
      </c>
      <c r="R45" s="16"/>
      <c r="S45" s="15"/>
      <c r="T45" s="15"/>
      <c r="U45" s="15"/>
      <c r="V45" s="15"/>
      <c r="W45" s="117"/>
      <c r="X45" s="125"/>
      <c r="Y45" s="120"/>
    </row>
    <row r="46" spans="2:25" ht="18" customHeight="1">
      <c r="B46" s="34"/>
      <c r="C46" s="13"/>
      <c r="D46" s="256"/>
      <c r="E46" s="14"/>
      <c r="F46" s="15"/>
      <c r="G46" s="141">
        <f>IF(OR(H46="○",Q46="○"),"○","")</f>
      </c>
      <c r="H46" s="141">
        <f>IF(OR(K46="○",L46="○"),"○","")</f>
      </c>
      <c r="I46" s="17"/>
      <c r="J46" s="17"/>
      <c r="K46" s="15"/>
      <c r="L46" s="141">
        <f>IF(OR(M46="○",N46="○",O46="○",P46="○"),"○","")</f>
      </c>
      <c r="M46" s="15"/>
      <c r="N46" s="15"/>
      <c r="O46" s="15"/>
      <c r="P46" s="15"/>
      <c r="Q46" s="141">
        <f>IF(OR(R46="○",S46="○",T46="○",U46="○",V46="○",W46="○"),"○","")</f>
      </c>
      <c r="R46" s="16"/>
      <c r="S46" s="15"/>
      <c r="T46" s="15"/>
      <c r="U46" s="15"/>
      <c r="V46" s="15"/>
      <c r="W46" s="117"/>
      <c r="X46" s="125"/>
      <c r="Y46" s="120"/>
    </row>
    <row r="47" spans="2:25" ht="18" customHeight="1">
      <c r="B47" s="34"/>
      <c r="C47" s="19"/>
      <c r="D47" s="256"/>
      <c r="E47" s="14"/>
      <c r="F47" s="15"/>
      <c r="G47" s="141">
        <f>IF(OR(H47="○",Q47="○"),"○","")</f>
      </c>
      <c r="H47" s="141">
        <f>IF(OR(K47="○",L47="○"),"○","")</f>
      </c>
      <c r="I47" s="17"/>
      <c r="J47" s="17"/>
      <c r="K47" s="15"/>
      <c r="L47" s="141">
        <f>IF(OR(M47="○",N47="○",O47="○",P47="○"),"○","")</f>
      </c>
      <c r="M47" s="15"/>
      <c r="N47" s="15"/>
      <c r="O47" s="15"/>
      <c r="P47" s="15"/>
      <c r="Q47" s="141">
        <f>IF(OR(R47="○",S47="○",T47="○",U47="○",V47="○",W47="○"),"○","")</f>
      </c>
      <c r="R47" s="16"/>
      <c r="S47" s="15"/>
      <c r="T47" s="15"/>
      <c r="U47" s="15"/>
      <c r="V47" s="15"/>
      <c r="W47" s="117"/>
      <c r="X47" s="125"/>
      <c r="Y47" s="120"/>
    </row>
    <row r="48" spans="2:25" ht="18" customHeight="1" thickBot="1">
      <c r="B48" s="34"/>
      <c r="C48" s="19"/>
      <c r="D48" s="257"/>
      <c r="E48" s="21"/>
      <c r="F48" s="15"/>
      <c r="G48" s="141">
        <f>IF(OR(H48="○",Q48="○"),"○","")</f>
      </c>
      <c r="H48" s="141">
        <f>IF(OR(K48="○",L48="○"),"○","")</f>
      </c>
      <c r="I48" s="17"/>
      <c r="J48" s="17"/>
      <c r="K48" s="15"/>
      <c r="L48" s="141">
        <f>IF(OR(M48="○",N48="○",O48="○",P48="○"),"○","")</f>
      </c>
      <c r="M48" s="15"/>
      <c r="N48" s="15"/>
      <c r="O48" s="15"/>
      <c r="P48" s="15"/>
      <c r="Q48" s="141">
        <f>IF(OR(R48="○",S48="○",T48="○",U48="○",V48="○",W48="○"),"○","")</f>
      </c>
      <c r="R48" s="16"/>
      <c r="S48" s="15"/>
      <c r="T48" s="15"/>
      <c r="U48" s="15"/>
      <c r="V48" s="15"/>
      <c r="W48" s="117"/>
      <c r="X48" s="125"/>
      <c r="Y48" s="120"/>
    </row>
    <row r="49" spans="2:25" ht="18" customHeight="1" thickBot="1" thickTop="1">
      <c r="B49" s="209"/>
      <c r="C49" s="210">
        <f>COUNTA(C44:C48)</f>
        <v>0</v>
      </c>
      <c r="D49" s="211">
        <f>COUNTA(D44:D48)</f>
        <v>0</v>
      </c>
      <c r="E49" s="212"/>
      <c r="F49" s="211">
        <f>COUNTIF(F44:F48,"○")</f>
        <v>0</v>
      </c>
      <c r="G49" s="213">
        <f>COUNTIF(G44:G48,"○")</f>
        <v>0</v>
      </c>
      <c r="H49" s="213">
        <f>COUNTIF(H44:H48,"○")</f>
        <v>0</v>
      </c>
      <c r="I49" s="214"/>
      <c r="J49" s="214"/>
      <c r="K49" s="211">
        <f aca="true" t="shared" si="8" ref="K49:X49">COUNTIF(K44:K48,"○")</f>
        <v>0</v>
      </c>
      <c r="L49" s="213">
        <f t="shared" si="8"/>
        <v>0</v>
      </c>
      <c r="M49" s="211">
        <f t="shared" si="8"/>
        <v>0</v>
      </c>
      <c r="N49" s="211">
        <f t="shared" si="8"/>
        <v>0</v>
      </c>
      <c r="O49" s="211">
        <f t="shared" si="8"/>
        <v>0</v>
      </c>
      <c r="P49" s="211">
        <f t="shared" si="8"/>
        <v>0</v>
      </c>
      <c r="Q49" s="213">
        <f t="shared" si="8"/>
        <v>0</v>
      </c>
      <c r="R49" s="211">
        <f t="shared" si="8"/>
        <v>0</v>
      </c>
      <c r="S49" s="211">
        <f t="shared" si="8"/>
        <v>0</v>
      </c>
      <c r="T49" s="215">
        <f t="shared" si="8"/>
        <v>0</v>
      </c>
      <c r="U49" s="211">
        <f t="shared" si="8"/>
        <v>0</v>
      </c>
      <c r="V49" s="211">
        <f t="shared" si="8"/>
        <v>0</v>
      </c>
      <c r="W49" s="211">
        <f t="shared" si="8"/>
        <v>0</v>
      </c>
      <c r="X49" s="216">
        <f t="shared" si="8"/>
        <v>0</v>
      </c>
      <c r="Y49" s="207"/>
    </row>
    <row r="50" spans="2:25" ht="18" customHeight="1" thickBot="1" thickTop="1">
      <c r="B50" s="217"/>
      <c r="C50" s="200" t="s">
        <v>136</v>
      </c>
      <c r="D50" s="201">
        <f>F50+G50</f>
        <v>0</v>
      </c>
      <c r="E50" s="202"/>
      <c r="F50" s="201">
        <f>F49</f>
        <v>0</v>
      </c>
      <c r="G50" s="203">
        <f>H50+Q50</f>
        <v>0</v>
      </c>
      <c r="H50" s="203">
        <f>K50+L50</f>
        <v>0</v>
      </c>
      <c r="I50" s="204"/>
      <c r="J50" s="204"/>
      <c r="K50" s="201">
        <f>K49</f>
        <v>0</v>
      </c>
      <c r="L50" s="203">
        <f>SUM(M50:P50)</f>
        <v>0</v>
      </c>
      <c r="M50" s="201">
        <f>M49</f>
        <v>0</v>
      </c>
      <c r="N50" s="201">
        <f>N49</f>
        <v>0</v>
      </c>
      <c r="O50" s="201">
        <f>O49</f>
        <v>0</v>
      </c>
      <c r="P50" s="201">
        <f>P49</f>
        <v>0</v>
      </c>
      <c r="Q50" s="203">
        <f>SUM(R50:W50)</f>
        <v>0</v>
      </c>
      <c r="R50" s="201">
        <f aca="true" t="shared" si="9" ref="R50:W50">R49</f>
        <v>0</v>
      </c>
      <c r="S50" s="201">
        <f t="shared" si="9"/>
        <v>0</v>
      </c>
      <c r="T50" s="201">
        <f t="shared" si="9"/>
        <v>0</v>
      </c>
      <c r="U50" s="201">
        <f t="shared" si="9"/>
        <v>0</v>
      </c>
      <c r="V50" s="201">
        <f t="shared" si="9"/>
        <v>0</v>
      </c>
      <c r="W50" s="205">
        <f t="shared" si="9"/>
        <v>0</v>
      </c>
      <c r="X50" s="218"/>
      <c r="Y50" s="207" t="str">
        <f>IF(D49=D50,"OK","要確認")</f>
        <v>OK</v>
      </c>
    </row>
    <row r="51" spans="1:25" ht="18" customHeight="1">
      <c r="A51">
        <v>6</v>
      </c>
      <c r="B51" s="29" t="s">
        <v>99</v>
      </c>
      <c r="C51" s="36"/>
      <c r="D51" s="37"/>
      <c r="E51" s="37"/>
      <c r="F51" s="38"/>
      <c r="G51" s="39"/>
      <c r="H51" s="39"/>
      <c r="I51" s="38"/>
      <c r="J51" s="38"/>
      <c r="K51" s="38"/>
      <c r="L51" s="39"/>
      <c r="M51" s="38"/>
      <c r="N51" s="38"/>
      <c r="O51" s="38"/>
      <c r="P51" s="38"/>
      <c r="Q51" s="39"/>
      <c r="R51" s="39"/>
      <c r="S51" s="38"/>
      <c r="T51" s="38"/>
      <c r="U51" s="38"/>
      <c r="V51" s="38"/>
      <c r="W51" s="38"/>
      <c r="X51" s="128"/>
      <c r="Y51" s="66"/>
    </row>
    <row r="52" spans="2:25" ht="18" customHeight="1">
      <c r="B52" s="34"/>
      <c r="C52" s="13"/>
      <c r="D52" s="256"/>
      <c r="E52" s="14"/>
      <c r="F52" s="15"/>
      <c r="G52" s="141">
        <f>IF(OR(H52="○",Q52="○"),"○","")</f>
      </c>
      <c r="H52" s="141">
        <f>IF(OR(K52="○",L52="○"),"○","")</f>
      </c>
      <c r="I52" s="17"/>
      <c r="J52" s="17"/>
      <c r="K52" s="15"/>
      <c r="L52" s="141">
        <f>IF(OR(M52="○",N52="○",O52="○",P52="○"),"○","")</f>
      </c>
      <c r="M52" s="15"/>
      <c r="N52" s="15"/>
      <c r="O52" s="15"/>
      <c r="P52" s="15"/>
      <c r="Q52" s="141">
        <f>IF(OR(R52="○",S52="○",T52="○",U52="○",V52="○",W52="○"),"○","")</f>
      </c>
      <c r="R52" s="16"/>
      <c r="S52" s="15"/>
      <c r="T52" s="15"/>
      <c r="U52" s="15"/>
      <c r="V52" s="15"/>
      <c r="W52" s="117"/>
      <c r="X52" s="125"/>
      <c r="Y52" s="120"/>
    </row>
    <row r="53" spans="2:25" ht="18" customHeight="1">
      <c r="B53" s="34"/>
      <c r="C53" s="13"/>
      <c r="D53" s="256"/>
      <c r="E53" s="14"/>
      <c r="F53" s="15"/>
      <c r="G53" s="141">
        <f>IF(OR(H53="○",Q53="○"),"○","")</f>
      </c>
      <c r="H53" s="141">
        <f>IF(OR(K53="○",L53="○"),"○","")</f>
      </c>
      <c r="I53" s="17"/>
      <c r="J53" s="17"/>
      <c r="K53" s="15"/>
      <c r="L53" s="141">
        <f>IF(OR(M53="○",N53="○",O53="○",P53="○"),"○","")</f>
      </c>
      <c r="M53" s="15"/>
      <c r="N53" s="15"/>
      <c r="O53" s="15"/>
      <c r="P53" s="15"/>
      <c r="Q53" s="141">
        <f>IF(OR(R53="○",S53="○",T53="○",U53="○",V53="○",W53="○"),"○","")</f>
      </c>
      <c r="R53" s="16"/>
      <c r="S53" s="15"/>
      <c r="T53" s="15"/>
      <c r="U53" s="15"/>
      <c r="V53" s="15"/>
      <c r="W53" s="117"/>
      <c r="X53" s="125"/>
      <c r="Y53" s="120"/>
    </row>
    <row r="54" spans="2:25" ht="18" customHeight="1">
      <c r="B54" s="34"/>
      <c r="C54" s="13"/>
      <c r="D54" s="256"/>
      <c r="E54" s="14"/>
      <c r="F54" s="15"/>
      <c r="G54" s="141">
        <f>IF(OR(H54="○",Q54="○"),"○","")</f>
      </c>
      <c r="H54" s="141">
        <f>IF(OR(K54="○",L54="○"),"○","")</f>
      </c>
      <c r="I54" s="17"/>
      <c r="J54" s="17"/>
      <c r="K54" s="15"/>
      <c r="L54" s="141">
        <f>IF(OR(M54="○",N54="○",O54="○",P54="○"),"○","")</f>
      </c>
      <c r="M54" s="15"/>
      <c r="N54" s="15"/>
      <c r="O54" s="15"/>
      <c r="P54" s="15"/>
      <c r="Q54" s="141">
        <f>IF(OR(R54="○",S54="○",T54="○",U54="○",V54="○",W54="○"),"○","")</f>
      </c>
      <c r="R54" s="16"/>
      <c r="S54" s="15"/>
      <c r="T54" s="15"/>
      <c r="U54" s="15"/>
      <c r="V54" s="15"/>
      <c r="W54" s="117"/>
      <c r="X54" s="125"/>
      <c r="Y54" s="120"/>
    </row>
    <row r="55" spans="2:25" ht="18" customHeight="1">
      <c r="B55" s="34"/>
      <c r="C55" s="19"/>
      <c r="D55" s="256"/>
      <c r="E55" s="14"/>
      <c r="F55" s="15"/>
      <c r="G55" s="141">
        <f>IF(OR(H55="○",Q55="○"),"○","")</f>
      </c>
      <c r="H55" s="141">
        <f>IF(OR(K55="○",L55="○"),"○","")</f>
      </c>
      <c r="I55" s="17"/>
      <c r="J55" s="17"/>
      <c r="K55" s="15"/>
      <c r="L55" s="141">
        <f>IF(OR(M55="○",N55="○",O55="○",P55="○"),"○","")</f>
      </c>
      <c r="M55" s="15"/>
      <c r="N55" s="15"/>
      <c r="O55" s="15"/>
      <c r="P55" s="15"/>
      <c r="Q55" s="141">
        <f>IF(OR(R55="○",S55="○",T55="○",U55="○",V55="○",W55="○"),"○","")</f>
      </c>
      <c r="R55" s="16"/>
      <c r="S55" s="15"/>
      <c r="T55" s="15"/>
      <c r="U55" s="15"/>
      <c r="V55" s="15"/>
      <c r="W55" s="117"/>
      <c r="X55" s="125"/>
      <c r="Y55" s="120"/>
    </row>
    <row r="56" spans="2:25" ht="18" customHeight="1" thickBot="1">
      <c r="B56" s="34"/>
      <c r="C56" s="19"/>
      <c r="D56" s="257"/>
      <c r="E56" s="21"/>
      <c r="F56" s="15"/>
      <c r="G56" s="141">
        <f>IF(OR(H56="○",Q56="○"),"○","")</f>
      </c>
      <c r="H56" s="141">
        <f>IF(OR(K56="○",L56="○"),"○","")</f>
      </c>
      <c r="I56" s="17"/>
      <c r="J56" s="17"/>
      <c r="K56" s="15"/>
      <c r="L56" s="141">
        <f>IF(OR(M56="○",N56="○",O56="○",P56="○"),"○","")</f>
      </c>
      <c r="M56" s="15"/>
      <c r="N56" s="15"/>
      <c r="O56" s="15"/>
      <c r="P56" s="15"/>
      <c r="Q56" s="141">
        <f>IF(OR(R56="○",S56="○",T56="○",U56="○",V56="○",W56="○"),"○","")</f>
      </c>
      <c r="R56" s="16"/>
      <c r="S56" s="15"/>
      <c r="T56" s="15"/>
      <c r="U56" s="15"/>
      <c r="V56" s="15"/>
      <c r="W56" s="117"/>
      <c r="X56" s="125"/>
      <c r="Y56" s="120"/>
    </row>
    <row r="57" spans="2:25" ht="18" customHeight="1" thickBot="1" thickTop="1">
      <c r="B57" s="209"/>
      <c r="C57" s="210">
        <f>COUNTA(C52:C56)</f>
        <v>0</v>
      </c>
      <c r="D57" s="211">
        <f>COUNTA(D52:D56)</f>
        <v>0</v>
      </c>
      <c r="E57" s="212"/>
      <c r="F57" s="211">
        <f>COUNTIF(F52:F56,"○")</f>
        <v>0</v>
      </c>
      <c r="G57" s="213">
        <f>COUNTIF(G52:G56,"○")</f>
        <v>0</v>
      </c>
      <c r="H57" s="213">
        <f>COUNTIF(H52:H56,"○")</f>
        <v>0</v>
      </c>
      <c r="I57" s="214"/>
      <c r="J57" s="214"/>
      <c r="K57" s="211">
        <f aca="true" t="shared" si="10" ref="K57:X57">COUNTIF(K52:K56,"○")</f>
        <v>0</v>
      </c>
      <c r="L57" s="213">
        <f t="shared" si="10"/>
        <v>0</v>
      </c>
      <c r="M57" s="211">
        <f t="shared" si="10"/>
        <v>0</v>
      </c>
      <c r="N57" s="211">
        <f t="shared" si="10"/>
        <v>0</v>
      </c>
      <c r="O57" s="211">
        <f t="shared" si="10"/>
        <v>0</v>
      </c>
      <c r="P57" s="211">
        <f t="shared" si="10"/>
        <v>0</v>
      </c>
      <c r="Q57" s="213">
        <f t="shared" si="10"/>
        <v>0</v>
      </c>
      <c r="R57" s="211">
        <f t="shared" si="10"/>
        <v>0</v>
      </c>
      <c r="S57" s="211">
        <f t="shared" si="10"/>
        <v>0</v>
      </c>
      <c r="T57" s="215">
        <f t="shared" si="10"/>
        <v>0</v>
      </c>
      <c r="U57" s="211">
        <f t="shared" si="10"/>
        <v>0</v>
      </c>
      <c r="V57" s="211">
        <f t="shared" si="10"/>
        <v>0</v>
      </c>
      <c r="W57" s="211">
        <f t="shared" si="10"/>
        <v>0</v>
      </c>
      <c r="X57" s="216">
        <f t="shared" si="10"/>
        <v>0</v>
      </c>
      <c r="Y57" s="207"/>
    </row>
    <row r="58" spans="2:25" ht="18" customHeight="1" thickBot="1" thickTop="1">
      <c r="B58" s="217"/>
      <c r="C58" s="200" t="s">
        <v>136</v>
      </c>
      <c r="D58" s="201">
        <f>F58+G58</f>
        <v>0</v>
      </c>
      <c r="E58" s="202"/>
      <c r="F58" s="201">
        <f>F57</f>
        <v>0</v>
      </c>
      <c r="G58" s="203">
        <f>H58+Q58</f>
        <v>0</v>
      </c>
      <c r="H58" s="203">
        <f>K58+L58</f>
        <v>0</v>
      </c>
      <c r="I58" s="204"/>
      <c r="J58" s="204"/>
      <c r="K58" s="201">
        <f>K57</f>
        <v>0</v>
      </c>
      <c r="L58" s="203">
        <f>SUM(M58:P58)</f>
        <v>0</v>
      </c>
      <c r="M58" s="201">
        <f>M57</f>
        <v>0</v>
      </c>
      <c r="N58" s="201">
        <f>N57</f>
        <v>0</v>
      </c>
      <c r="O58" s="201">
        <f>O57</f>
        <v>0</v>
      </c>
      <c r="P58" s="201">
        <f>P57</f>
        <v>0</v>
      </c>
      <c r="Q58" s="203">
        <f>SUM(R58:W58)</f>
        <v>0</v>
      </c>
      <c r="R58" s="201">
        <f aca="true" t="shared" si="11" ref="R58:W58">R57</f>
        <v>0</v>
      </c>
      <c r="S58" s="201">
        <f t="shared" si="11"/>
        <v>0</v>
      </c>
      <c r="T58" s="201">
        <f t="shared" si="11"/>
        <v>0</v>
      </c>
      <c r="U58" s="201">
        <f t="shared" si="11"/>
        <v>0</v>
      </c>
      <c r="V58" s="201">
        <f t="shared" si="11"/>
        <v>0</v>
      </c>
      <c r="W58" s="205">
        <f t="shared" si="11"/>
        <v>0</v>
      </c>
      <c r="X58" s="218"/>
      <c r="Y58" s="207" t="str">
        <f>IF(D57=D58,"OK","要確認")</f>
        <v>OK</v>
      </c>
    </row>
    <row r="59" spans="1:25" ht="18" customHeight="1" thickTop="1">
      <c r="A59">
        <v>7</v>
      </c>
      <c r="B59" s="29" t="s">
        <v>49</v>
      </c>
      <c r="C59" s="40"/>
      <c r="D59" s="41"/>
      <c r="E59" s="41"/>
      <c r="F59" s="42"/>
      <c r="G59" s="43"/>
      <c r="H59" s="43"/>
      <c r="I59" s="42"/>
      <c r="J59" s="42"/>
      <c r="K59" s="42"/>
      <c r="L59" s="43"/>
      <c r="M59" s="42"/>
      <c r="N59" s="42"/>
      <c r="O59" s="42"/>
      <c r="P59" s="42"/>
      <c r="Q59" s="43"/>
      <c r="R59" s="43"/>
      <c r="S59" s="42"/>
      <c r="T59" s="42"/>
      <c r="U59" s="42"/>
      <c r="V59" s="42"/>
      <c r="W59" s="42"/>
      <c r="X59" s="129"/>
      <c r="Y59" s="67"/>
    </row>
    <row r="60" spans="2:25" ht="18" customHeight="1">
      <c r="B60" s="34"/>
      <c r="C60" s="13"/>
      <c r="D60" s="256"/>
      <c r="E60" s="14"/>
      <c r="F60" s="15"/>
      <c r="G60" s="141">
        <f>IF(OR(H60="○",Q60="○"),"○","")</f>
      </c>
      <c r="H60" s="141">
        <f>IF(OR(K60="○",L60="○"),"○","")</f>
      </c>
      <c r="I60" s="17"/>
      <c r="J60" s="17"/>
      <c r="K60" s="15"/>
      <c r="L60" s="141">
        <f>IF(OR(M60="○",N60="○",O60="○",P60="○"),"○","")</f>
      </c>
      <c r="M60" s="15"/>
      <c r="N60" s="15"/>
      <c r="O60" s="15"/>
      <c r="P60" s="15"/>
      <c r="Q60" s="141">
        <f>IF(OR(R60="○",S60="○",T60="○",U60="○",V60="○",W60="○"),"○","")</f>
      </c>
      <c r="R60" s="16"/>
      <c r="S60" s="15"/>
      <c r="T60" s="15"/>
      <c r="U60" s="15"/>
      <c r="V60" s="15"/>
      <c r="W60" s="117"/>
      <c r="X60" s="125"/>
      <c r="Y60" s="120"/>
    </row>
    <row r="61" spans="2:25" ht="18" customHeight="1">
      <c r="B61" s="34"/>
      <c r="C61" s="13"/>
      <c r="D61" s="256"/>
      <c r="E61" s="14"/>
      <c r="F61" s="15"/>
      <c r="G61" s="141">
        <f>IF(OR(H61="○",Q61="○"),"○","")</f>
      </c>
      <c r="H61" s="141">
        <f>IF(OR(K61="○",L61="○"),"○","")</f>
      </c>
      <c r="I61" s="17"/>
      <c r="J61" s="17"/>
      <c r="K61" s="15"/>
      <c r="L61" s="141">
        <f>IF(OR(M61="○",N61="○",O61="○",P61="○"),"○","")</f>
      </c>
      <c r="M61" s="15"/>
      <c r="N61" s="15"/>
      <c r="O61" s="15"/>
      <c r="P61" s="15"/>
      <c r="Q61" s="141">
        <f>IF(OR(R61="○",S61="○",T61="○",U61="○",V61="○",W61="○"),"○","")</f>
      </c>
      <c r="R61" s="16"/>
      <c r="S61" s="15"/>
      <c r="T61" s="15"/>
      <c r="U61" s="15"/>
      <c r="V61" s="15"/>
      <c r="W61" s="117"/>
      <c r="X61" s="125"/>
      <c r="Y61" s="120"/>
    </row>
    <row r="62" spans="2:25" ht="18" customHeight="1">
      <c r="B62" s="34"/>
      <c r="C62" s="13"/>
      <c r="D62" s="256"/>
      <c r="E62" s="14"/>
      <c r="F62" s="15"/>
      <c r="G62" s="141">
        <f>IF(OR(H62="○",Q62="○"),"○","")</f>
      </c>
      <c r="H62" s="141">
        <f>IF(OR(K62="○",L62="○"),"○","")</f>
      </c>
      <c r="I62" s="17"/>
      <c r="J62" s="17"/>
      <c r="K62" s="15"/>
      <c r="L62" s="141">
        <f>IF(OR(M62="○",N62="○",O62="○",P62="○"),"○","")</f>
      </c>
      <c r="M62" s="15"/>
      <c r="N62" s="15"/>
      <c r="O62" s="15"/>
      <c r="P62" s="15"/>
      <c r="Q62" s="141">
        <f>IF(OR(R62="○",S62="○",T62="○",U62="○",V62="○",W62="○"),"○","")</f>
      </c>
      <c r="R62" s="16"/>
      <c r="S62" s="15"/>
      <c r="T62" s="15"/>
      <c r="U62" s="15"/>
      <c r="V62" s="15"/>
      <c r="W62" s="117"/>
      <c r="X62" s="125"/>
      <c r="Y62" s="120"/>
    </row>
    <row r="63" spans="2:25" ht="18" customHeight="1">
      <c r="B63" s="34"/>
      <c r="C63" s="19"/>
      <c r="D63" s="256"/>
      <c r="E63" s="14"/>
      <c r="F63" s="15"/>
      <c r="G63" s="141">
        <f>IF(OR(H63="○",Q63="○"),"○","")</f>
      </c>
      <c r="H63" s="141">
        <f>IF(OR(K63="○",L63="○"),"○","")</f>
      </c>
      <c r="I63" s="17"/>
      <c r="J63" s="17"/>
      <c r="K63" s="15"/>
      <c r="L63" s="141">
        <f>IF(OR(M63="○",N63="○",O63="○",P63="○"),"○","")</f>
      </c>
      <c r="M63" s="15"/>
      <c r="N63" s="15"/>
      <c r="O63" s="15"/>
      <c r="P63" s="15"/>
      <c r="Q63" s="141">
        <f>IF(OR(R63="○",S63="○",T63="○",U63="○",V63="○",W63="○"),"○","")</f>
      </c>
      <c r="R63" s="16"/>
      <c r="S63" s="15"/>
      <c r="T63" s="15"/>
      <c r="U63" s="15"/>
      <c r="V63" s="15"/>
      <c r="W63" s="117"/>
      <c r="X63" s="125"/>
      <c r="Y63" s="120"/>
    </row>
    <row r="64" spans="2:25" ht="18" customHeight="1" thickBot="1">
      <c r="B64" s="34"/>
      <c r="C64" s="19"/>
      <c r="D64" s="257"/>
      <c r="E64" s="21"/>
      <c r="F64" s="15"/>
      <c r="G64" s="141">
        <f>IF(OR(H64="○",Q64="○"),"○","")</f>
      </c>
      <c r="H64" s="141">
        <f>IF(OR(K64="○",L64="○"),"○","")</f>
      </c>
      <c r="I64" s="17"/>
      <c r="J64" s="17"/>
      <c r="K64" s="15"/>
      <c r="L64" s="141">
        <f>IF(OR(M64="○",N64="○",O64="○",P64="○"),"○","")</f>
      </c>
      <c r="M64" s="15"/>
      <c r="N64" s="15"/>
      <c r="O64" s="15"/>
      <c r="P64" s="15"/>
      <c r="Q64" s="141">
        <f>IF(OR(R64="○",S64="○",T64="○",U64="○",V64="○",W64="○"),"○","")</f>
      </c>
      <c r="R64" s="16"/>
      <c r="S64" s="15"/>
      <c r="T64" s="15"/>
      <c r="U64" s="15"/>
      <c r="V64" s="15"/>
      <c r="W64" s="117"/>
      <c r="X64" s="125"/>
      <c r="Y64" s="120"/>
    </row>
    <row r="65" spans="2:25" ht="18" customHeight="1" thickBot="1" thickTop="1">
      <c r="B65" s="209"/>
      <c r="C65" s="210">
        <f>COUNTA(C60:C64)</f>
        <v>0</v>
      </c>
      <c r="D65" s="211">
        <f>COUNTA(D60:D64)</f>
        <v>0</v>
      </c>
      <c r="E65" s="212"/>
      <c r="F65" s="211">
        <f>COUNTIF(F60:F64,"○")</f>
        <v>0</v>
      </c>
      <c r="G65" s="213">
        <f>COUNTIF(G60:G64,"○")</f>
        <v>0</v>
      </c>
      <c r="H65" s="213">
        <f>COUNTIF(H60:H64,"○")</f>
        <v>0</v>
      </c>
      <c r="I65" s="214"/>
      <c r="J65" s="214"/>
      <c r="K65" s="211">
        <f aca="true" t="shared" si="12" ref="K65:X65">COUNTIF(K60:K64,"○")</f>
        <v>0</v>
      </c>
      <c r="L65" s="213">
        <f t="shared" si="12"/>
        <v>0</v>
      </c>
      <c r="M65" s="211">
        <f t="shared" si="12"/>
        <v>0</v>
      </c>
      <c r="N65" s="211">
        <f t="shared" si="12"/>
        <v>0</v>
      </c>
      <c r="O65" s="211">
        <f t="shared" si="12"/>
        <v>0</v>
      </c>
      <c r="P65" s="211">
        <f t="shared" si="12"/>
        <v>0</v>
      </c>
      <c r="Q65" s="213">
        <f t="shared" si="12"/>
        <v>0</v>
      </c>
      <c r="R65" s="211">
        <f t="shared" si="12"/>
        <v>0</v>
      </c>
      <c r="S65" s="211">
        <f t="shared" si="12"/>
        <v>0</v>
      </c>
      <c r="T65" s="215">
        <f t="shared" si="12"/>
        <v>0</v>
      </c>
      <c r="U65" s="211">
        <f t="shared" si="12"/>
        <v>0</v>
      </c>
      <c r="V65" s="211">
        <f t="shared" si="12"/>
        <v>0</v>
      </c>
      <c r="W65" s="211">
        <f t="shared" si="12"/>
        <v>0</v>
      </c>
      <c r="X65" s="216">
        <f t="shared" si="12"/>
        <v>0</v>
      </c>
      <c r="Y65" s="207"/>
    </row>
    <row r="66" spans="2:25" ht="18" customHeight="1" thickBot="1" thickTop="1">
      <c r="B66" s="217"/>
      <c r="C66" s="200" t="s">
        <v>136</v>
      </c>
      <c r="D66" s="201">
        <f>F66+G66</f>
        <v>0</v>
      </c>
      <c r="E66" s="202"/>
      <c r="F66" s="201">
        <f>F65</f>
        <v>0</v>
      </c>
      <c r="G66" s="203">
        <f>H66+Q66</f>
        <v>0</v>
      </c>
      <c r="H66" s="203">
        <f>K66+L66</f>
        <v>0</v>
      </c>
      <c r="I66" s="204"/>
      <c r="J66" s="204"/>
      <c r="K66" s="201">
        <f>K65</f>
        <v>0</v>
      </c>
      <c r="L66" s="203">
        <f>SUM(M66:P66)</f>
        <v>0</v>
      </c>
      <c r="M66" s="201">
        <f>M65</f>
        <v>0</v>
      </c>
      <c r="N66" s="201">
        <f>N65</f>
        <v>0</v>
      </c>
      <c r="O66" s="201">
        <f>O65</f>
        <v>0</v>
      </c>
      <c r="P66" s="201">
        <f>P65</f>
        <v>0</v>
      </c>
      <c r="Q66" s="203">
        <f>SUM(R66:W66)</f>
        <v>0</v>
      </c>
      <c r="R66" s="201">
        <f aca="true" t="shared" si="13" ref="R66:W66">R65</f>
        <v>0</v>
      </c>
      <c r="S66" s="201">
        <f t="shared" si="13"/>
        <v>0</v>
      </c>
      <c r="T66" s="201">
        <f t="shared" si="13"/>
        <v>0</v>
      </c>
      <c r="U66" s="201">
        <f t="shared" si="13"/>
        <v>0</v>
      </c>
      <c r="V66" s="201">
        <f t="shared" si="13"/>
        <v>0</v>
      </c>
      <c r="W66" s="205">
        <f t="shared" si="13"/>
        <v>0</v>
      </c>
      <c r="X66" s="218"/>
      <c r="Y66" s="207" t="str">
        <f>IF(D65=D66,"OK","要確認")</f>
        <v>OK</v>
      </c>
    </row>
    <row r="67" spans="1:25" ht="18" customHeight="1">
      <c r="A67">
        <v>8</v>
      </c>
      <c r="B67" s="29" t="s">
        <v>50</v>
      </c>
      <c r="C67" s="36"/>
      <c r="D67" s="37"/>
      <c r="E67" s="37"/>
      <c r="F67" s="38"/>
      <c r="G67" s="39"/>
      <c r="H67" s="39"/>
      <c r="I67" s="38"/>
      <c r="J67" s="38"/>
      <c r="K67" s="38"/>
      <c r="L67" s="39"/>
      <c r="M67" s="38"/>
      <c r="N67" s="38"/>
      <c r="O67" s="38"/>
      <c r="P67" s="38"/>
      <c r="Q67" s="39"/>
      <c r="R67" s="39"/>
      <c r="S67" s="38"/>
      <c r="T67" s="38"/>
      <c r="U67" s="38"/>
      <c r="V67" s="38"/>
      <c r="W67" s="38"/>
      <c r="X67" s="128"/>
      <c r="Y67" s="66"/>
    </row>
    <row r="68" spans="2:25" ht="18" customHeight="1">
      <c r="B68" s="34"/>
      <c r="C68" s="13"/>
      <c r="D68" s="256"/>
      <c r="E68" s="14"/>
      <c r="F68" s="15"/>
      <c r="G68" s="141">
        <f>IF(OR(H68="○",Q68="○"),"○","")</f>
      </c>
      <c r="H68" s="141">
        <f>IF(OR(K68="○",L68="○"),"○","")</f>
      </c>
      <c r="I68" s="17"/>
      <c r="J68" s="17"/>
      <c r="K68" s="15"/>
      <c r="L68" s="141">
        <f>IF(OR(M68="○",N68="○",O68="○",P68="○"),"○","")</f>
      </c>
      <c r="M68" s="15"/>
      <c r="N68" s="15"/>
      <c r="O68" s="15"/>
      <c r="P68" s="15"/>
      <c r="Q68" s="141">
        <f>IF(OR(R68="○",S68="○",T68="○",U68="○",V68="○",W68="○"),"○","")</f>
      </c>
      <c r="R68" s="16"/>
      <c r="S68" s="15"/>
      <c r="T68" s="15"/>
      <c r="U68" s="15"/>
      <c r="V68" s="15"/>
      <c r="W68" s="117"/>
      <c r="X68" s="125"/>
      <c r="Y68" s="120"/>
    </row>
    <row r="69" spans="2:25" ht="18" customHeight="1">
      <c r="B69" s="34"/>
      <c r="C69" s="13"/>
      <c r="D69" s="256"/>
      <c r="E69" s="14"/>
      <c r="F69" s="15"/>
      <c r="G69" s="141">
        <f>IF(OR(H69="○",Q69="○"),"○","")</f>
      </c>
      <c r="H69" s="141">
        <f>IF(OR(K69="○",L69="○"),"○","")</f>
      </c>
      <c r="I69" s="17"/>
      <c r="J69" s="17"/>
      <c r="K69" s="15"/>
      <c r="L69" s="141">
        <f>IF(OR(M69="○",N69="○",O69="○",P69="○"),"○","")</f>
      </c>
      <c r="M69" s="15"/>
      <c r="N69" s="15"/>
      <c r="O69" s="15"/>
      <c r="P69" s="15"/>
      <c r="Q69" s="141">
        <f>IF(OR(R69="○",S69="○",T69="○",U69="○",V69="○",W69="○"),"○","")</f>
      </c>
      <c r="R69" s="16"/>
      <c r="S69" s="15"/>
      <c r="T69" s="15"/>
      <c r="U69" s="15"/>
      <c r="V69" s="15"/>
      <c r="W69" s="117"/>
      <c r="X69" s="125"/>
      <c r="Y69" s="120"/>
    </row>
    <row r="70" spans="2:25" ht="18" customHeight="1">
      <c r="B70" s="34"/>
      <c r="C70" s="13"/>
      <c r="D70" s="256"/>
      <c r="E70" s="14"/>
      <c r="F70" s="15"/>
      <c r="G70" s="141">
        <f>IF(OR(H70="○",Q70="○"),"○","")</f>
      </c>
      <c r="H70" s="141">
        <f>IF(OR(K70="○",L70="○"),"○","")</f>
      </c>
      <c r="I70" s="17"/>
      <c r="J70" s="17"/>
      <c r="K70" s="15"/>
      <c r="L70" s="141">
        <f>IF(OR(M70="○",N70="○",O70="○",P70="○"),"○","")</f>
      </c>
      <c r="M70" s="15"/>
      <c r="N70" s="15"/>
      <c r="O70" s="15"/>
      <c r="P70" s="15"/>
      <c r="Q70" s="141">
        <f>IF(OR(R70="○",S70="○",T70="○",U70="○",V70="○",W70="○"),"○","")</f>
      </c>
      <c r="R70" s="16"/>
      <c r="S70" s="15"/>
      <c r="T70" s="15"/>
      <c r="U70" s="15"/>
      <c r="V70" s="15"/>
      <c r="W70" s="117"/>
      <c r="X70" s="125"/>
      <c r="Y70" s="120"/>
    </row>
    <row r="71" spans="2:25" ht="18" customHeight="1">
      <c r="B71" s="34"/>
      <c r="C71" s="19"/>
      <c r="D71" s="256"/>
      <c r="E71" s="14"/>
      <c r="F71" s="15"/>
      <c r="G71" s="141">
        <f>IF(OR(H71="○",Q71="○"),"○","")</f>
      </c>
      <c r="H71" s="141">
        <f>IF(OR(K71="○",L71="○"),"○","")</f>
      </c>
      <c r="I71" s="17"/>
      <c r="J71" s="17"/>
      <c r="K71" s="15"/>
      <c r="L71" s="141">
        <f>IF(OR(M71="○",N71="○",O71="○",P71="○"),"○","")</f>
      </c>
      <c r="M71" s="15"/>
      <c r="N71" s="15"/>
      <c r="O71" s="15"/>
      <c r="P71" s="15"/>
      <c r="Q71" s="141">
        <f>IF(OR(R71="○",S71="○",T71="○",U71="○",V71="○",W71="○"),"○","")</f>
      </c>
      <c r="R71" s="16"/>
      <c r="S71" s="15"/>
      <c r="T71" s="15"/>
      <c r="U71" s="15"/>
      <c r="V71" s="15"/>
      <c r="W71" s="117"/>
      <c r="X71" s="125"/>
      <c r="Y71" s="120"/>
    </row>
    <row r="72" spans="2:25" ht="18" customHeight="1" thickBot="1">
      <c r="B72" s="34"/>
      <c r="C72" s="19"/>
      <c r="D72" s="257"/>
      <c r="E72" s="21"/>
      <c r="F72" s="15"/>
      <c r="G72" s="141">
        <f>IF(OR(H72="○",Q72="○"),"○","")</f>
      </c>
      <c r="H72" s="141">
        <f>IF(OR(K72="○",L72="○"),"○","")</f>
      </c>
      <c r="I72" s="17"/>
      <c r="J72" s="17"/>
      <c r="K72" s="15"/>
      <c r="L72" s="141">
        <f>IF(OR(M72="○",N72="○",O72="○",P72="○"),"○","")</f>
      </c>
      <c r="M72" s="15"/>
      <c r="N72" s="15"/>
      <c r="O72" s="15"/>
      <c r="P72" s="15"/>
      <c r="Q72" s="141">
        <f>IF(OR(R72="○",S72="○",T72="○",U72="○",V72="○",W72="○"),"○","")</f>
      </c>
      <c r="R72" s="16"/>
      <c r="S72" s="15"/>
      <c r="T72" s="15"/>
      <c r="U72" s="15"/>
      <c r="V72" s="15"/>
      <c r="W72" s="117"/>
      <c r="X72" s="125"/>
      <c r="Y72" s="120"/>
    </row>
    <row r="73" spans="2:25" ht="18" customHeight="1" thickBot="1" thickTop="1">
      <c r="B73" s="209"/>
      <c r="C73" s="210">
        <f>COUNTA(C68:C72)</f>
        <v>0</v>
      </c>
      <c r="D73" s="211">
        <f>COUNTA(D68:D72)</f>
        <v>0</v>
      </c>
      <c r="E73" s="212"/>
      <c r="F73" s="211">
        <f>COUNTIF(F68:F72,"○")</f>
        <v>0</v>
      </c>
      <c r="G73" s="213">
        <f>COUNTIF(G68:G72,"○")</f>
        <v>0</v>
      </c>
      <c r="H73" s="213">
        <f>COUNTIF(H68:H72,"○")</f>
        <v>0</v>
      </c>
      <c r="I73" s="214"/>
      <c r="J73" s="214"/>
      <c r="K73" s="211">
        <f aca="true" t="shared" si="14" ref="K73:X73">COUNTIF(K68:K72,"○")</f>
        <v>0</v>
      </c>
      <c r="L73" s="213">
        <f t="shared" si="14"/>
        <v>0</v>
      </c>
      <c r="M73" s="211">
        <f t="shared" si="14"/>
        <v>0</v>
      </c>
      <c r="N73" s="211">
        <f t="shared" si="14"/>
        <v>0</v>
      </c>
      <c r="O73" s="211">
        <f t="shared" si="14"/>
        <v>0</v>
      </c>
      <c r="P73" s="211">
        <f t="shared" si="14"/>
        <v>0</v>
      </c>
      <c r="Q73" s="213">
        <f t="shared" si="14"/>
        <v>0</v>
      </c>
      <c r="R73" s="211">
        <f t="shared" si="14"/>
        <v>0</v>
      </c>
      <c r="S73" s="211">
        <f t="shared" si="14"/>
        <v>0</v>
      </c>
      <c r="T73" s="215">
        <f t="shared" si="14"/>
        <v>0</v>
      </c>
      <c r="U73" s="211">
        <f t="shared" si="14"/>
        <v>0</v>
      </c>
      <c r="V73" s="211">
        <f t="shared" si="14"/>
        <v>0</v>
      </c>
      <c r="W73" s="211">
        <f t="shared" si="14"/>
        <v>0</v>
      </c>
      <c r="X73" s="216">
        <f t="shared" si="14"/>
        <v>0</v>
      </c>
      <c r="Y73" s="207"/>
    </row>
    <row r="74" spans="2:25" ht="18" customHeight="1" thickBot="1" thickTop="1">
      <c r="B74" s="217"/>
      <c r="C74" s="200" t="s">
        <v>136</v>
      </c>
      <c r="D74" s="201">
        <f>F74+G74</f>
        <v>0</v>
      </c>
      <c r="E74" s="202"/>
      <c r="F74" s="201">
        <f>F73</f>
        <v>0</v>
      </c>
      <c r="G74" s="203">
        <f>H74+Q74</f>
        <v>0</v>
      </c>
      <c r="H74" s="203">
        <f>K74+L74</f>
        <v>0</v>
      </c>
      <c r="I74" s="204"/>
      <c r="J74" s="204"/>
      <c r="K74" s="201">
        <f>K73</f>
        <v>0</v>
      </c>
      <c r="L74" s="203">
        <f>SUM(M74:P74)</f>
        <v>0</v>
      </c>
      <c r="M74" s="201">
        <f>M73</f>
        <v>0</v>
      </c>
      <c r="N74" s="201">
        <f>N73</f>
        <v>0</v>
      </c>
      <c r="O74" s="201">
        <f>O73</f>
        <v>0</v>
      </c>
      <c r="P74" s="201">
        <f>P73</f>
        <v>0</v>
      </c>
      <c r="Q74" s="203">
        <f>SUM(R74:W74)</f>
        <v>0</v>
      </c>
      <c r="R74" s="201">
        <f aca="true" t="shared" si="15" ref="R74:W74">R73</f>
        <v>0</v>
      </c>
      <c r="S74" s="201">
        <f t="shared" si="15"/>
        <v>0</v>
      </c>
      <c r="T74" s="201">
        <f t="shared" si="15"/>
        <v>0</v>
      </c>
      <c r="U74" s="201">
        <f t="shared" si="15"/>
        <v>0</v>
      </c>
      <c r="V74" s="201">
        <f t="shared" si="15"/>
        <v>0</v>
      </c>
      <c r="W74" s="205">
        <f t="shared" si="15"/>
        <v>0</v>
      </c>
      <c r="X74" s="218"/>
      <c r="Y74" s="207" t="str">
        <f>IF(D73=D74,"OK","要確認")</f>
        <v>OK</v>
      </c>
    </row>
    <row r="75" spans="1:25" ht="18" customHeight="1">
      <c r="A75">
        <v>9</v>
      </c>
      <c r="B75" s="29" t="s">
        <v>51</v>
      </c>
      <c r="C75" s="36"/>
      <c r="D75" s="37"/>
      <c r="E75" s="37"/>
      <c r="F75" s="38"/>
      <c r="G75" s="39"/>
      <c r="H75" s="39"/>
      <c r="I75" s="38"/>
      <c r="J75" s="38"/>
      <c r="K75" s="38"/>
      <c r="L75" s="39"/>
      <c r="M75" s="38"/>
      <c r="N75" s="38"/>
      <c r="O75" s="38"/>
      <c r="P75" s="38"/>
      <c r="Q75" s="39"/>
      <c r="R75" s="39"/>
      <c r="S75" s="38"/>
      <c r="T75" s="38"/>
      <c r="U75" s="38"/>
      <c r="V75" s="38"/>
      <c r="W75" s="38"/>
      <c r="X75" s="128"/>
      <c r="Y75" s="66"/>
    </row>
    <row r="76" spans="2:25" ht="18" customHeight="1">
      <c r="B76" s="34"/>
      <c r="C76" s="13"/>
      <c r="D76" s="256"/>
      <c r="E76" s="14"/>
      <c r="F76" s="15"/>
      <c r="G76" s="141">
        <f>IF(OR(H76="○",Q76="○"),"○","")</f>
      </c>
      <c r="H76" s="141">
        <f>IF(OR(K76="○",L76="○"),"○","")</f>
      </c>
      <c r="I76" s="17"/>
      <c r="J76" s="17"/>
      <c r="K76" s="15"/>
      <c r="L76" s="141">
        <f>IF(OR(M76="○",N76="○",O76="○",P76="○"),"○","")</f>
      </c>
      <c r="M76" s="15"/>
      <c r="N76" s="15"/>
      <c r="O76" s="15"/>
      <c r="P76" s="15"/>
      <c r="Q76" s="141">
        <f>IF(OR(R76="○",S76="○",T76="○",U76="○",V76="○",W76="○"),"○","")</f>
      </c>
      <c r="R76" s="16"/>
      <c r="S76" s="15"/>
      <c r="T76" s="15"/>
      <c r="U76" s="15"/>
      <c r="V76" s="15"/>
      <c r="W76" s="117"/>
      <c r="X76" s="125"/>
      <c r="Y76" s="120"/>
    </row>
    <row r="77" spans="2:25" ht="18" customHeight="1">
      <c r="B77" s="34"/>
      <c r="C77" s="13"/>
      <c r="D77" s="256"/>
      <c r="E77" s="14"/>
      <c r="F77" s="15"/>
      <c r="G77" s="141">
        <f>IF(OR(H77="○",Q77="○"),"○","")</f>
      </c>
      <c r="H77" s="141">
        <f>IF(OR(K77="○",L77="○"),"○","")</f>
      </c>
      <c r="I77" s="17"/>
      <c r="J77" s="17"/>
      <c r="K77" s="15"/>
      <c r="L77" s="141">
        <f>IF(OR(M77="○",N77="○",O77="○",P77="○"),"○","")</f>
      </c>
      <c r="M77" s="15"/>
      <c r="N77" s="15"/>
      <c r="O77" s="15"/>
      <c r="P77" s="15"/>
      <c r="Q77" s="141">
        <f>IF(OR(R77="○",S77="○",T77="○",U77="○",V77="○",W77="○"),"○","")</f>
      </c>
      <c r="R77" s="16"/>
      <c r="S77" s="15"/>
      <c r="T77" s="15"/>
      <c r="U77" s="15"/>
      <c r="V77" s="15"/>
      <c r="W77" s="117"/>
      <c r="X77" s="125"/>
      <c r="Y77" s="120"/>
    </row>
    <row r="78" spans="2:25" ht="18" customHeight="1">
      <c r="B78" s="34"/>
      <c r="C78" s="13"/>
      <c r="D78" s="256"/>
      <c r="E78" s="14"/>
      <c r="F78" s="15"/>
      <c r="G78" s="141">
        <f>IF(OR(H78="○",Q78="○"),"○","")</f>
      </c>
      <c r="H78" s="141">
        <f>IF(OR(K78="○",L78="○"),"○","")</f>
      </c>
      <c r="I78" s="17"/>
      <c r="J78" s="17"/>
      <c r="K78" s="15"/>
      <c r="L78" s="141">
        <f>IF(OR(M78="○",N78="○",O78="○",P78="○"),"○","")</f>
      </c>
      <c r="M78" s="15"/>
      <c r="N78" s="15"/>
      <c r="O78" s="15"/>
      <c r="P78" s="15"/>
      <c r="Q78" s="141">
        <f>IF(OR(R78="○",S78="○",T78="○",U78="○",V78="○",W78="○"),"○","")</f>
      </c>
      <c r="R78" s="16"/>
      <c r="S78" s="15"/>
      <c r="T78" s="15"/>
      <c r="U78" s="15"/>
      <c r="V78" s="15"/>
      <c r="W78" s="117"/>
      <c r="X78" s="125"/>
      <c r="Y78" s="120"/>
    </row>
    <row r="79" spans="2:25" ht="18" customHeight="1">
      <c r="B79" s="34"/>
      <c r="C79" s="19"/>
      <c r="D79" s="256"/>
      <c r="E79" s="14"/>
      <c r="F79" s="15"/>
      <c r="G79" s="141">
        <f>IF(OR(H79="○",Q79="○"),"○","")</f>
      </c>
      <c r="H79" s="141">
        <f>IF(OR(K79="○",L79="○"),"○","")</f>
      </c>
      <c r="I79" s="17"/>
      <c r="J79" s="17"/>
      <c r="K79" s="15"/>
      <c r="L79" s="141">
        <f>IF(OR(M79="○",N79="○",O79="○",P79="○"),"○","")</f>
      </c>
      <c r="M79" s="15"/>
      <c r="N79" s="15"/>
      <c r="O79" s="15"/>
      <c r="P79" s="15"/>
      <c r="Q79" s="141">
        <f>IF(OR(R79="○",S79="○",T79="○",U79="○",V79="○",W79="○"),"○","")</f>
      </c>
      <c r="R79" s="16"/>
      <c r="S79" s="15"/>
      <c r="T79" s="15"/>
      <c r="U79" s="15"/>
      <c r="V79" s="15"/>
      <c r="W79" s="117"/>
      <c r="X79" s="125"/>
      <c r="Y79" s="120"/>
    </row>
    <row r="80" spans="2:25" ht="18" customHeight="1" thickBot="1">
      <c r="B80" s="34"/>
      <c r="C80" s="19"/>
      <c r="D80" s="257"/>
      <c r="E80" s="21"/>
      <c r="F80" s="15"/>
      <c r="G80" s="141">
        <f>IF(OR(H80="○",Q80="○"),"○","")</f>
      </c>
      <c r="H80" s="141">
        <f>IF(OR(K80="○",L80="○"),"○","")</f>
      </c>
      <c r="I80" s="17"/>
      <c r="J80" s="17"/>
      <c r="K80" s="15"/>
      <c r="L80" s="141">
        <f>IF(OR(M80="○",N80="○",O80="○",P80="○"),"○","")</f>
      </c>
      <c r="M80" s="15"/>
      <c r="N80" s="15"/>
      <c r="O80" s="15"/>
      <c r="P80" s="15"/>
      <c r="Q80" s="141">
        <f>IF(OR(R80="○",S80="○",T80="○",U80="○",V80="○",W80="○"),"○","")</f>
      </c>
      <c r="R80" s="16"/>
      <c r="S80" s="15"/>
      <c r="T80" s="15"/>
      <c r="U80" s="15"/>
      <c r="V80" s="15"/>
      <c r="W80" s="117"/>
      <c r="X80" s="125"/>
      <c r="Y80" s="120"/>
    </row>
    <row r="81" spans="2:25" ht="18" customHeight="1" thickBot="1" thickTop="1">
      <c r="B81" s="209"/>
      <c r="C81" s="210">
        <f>COUNTA(C76:C80)</f>
        <v>0</v>
      </c>
      <c r="D81" s="211">
        <f>COUNTA(D76:D80)</f>
        <v>0</v>
      </c>
      <c r="E81" s="212"/>
      <c r="F81" s="211">
        <f>COUNTIF(F76:F80,"○")</f>
        <v>0</v>
      </c>
      <c r="G81" s="213">
        <f>COUNTIF(G76:G80,"○")</f>
        <v>0</v>
      </c>
      <c r="H81" s="213">
        <f>COUNTIF(H76:H80,"○")</f>
        <v>0</v>
      </c>
      <c r="I81" s="214"/>
      <c r="J81" s="214"/>
      <c r="K81" s="211">
        <f aca="true" t="shared" si="16" ref="K81:X81">COUNTIF(K76:K80,"○")</f>
        <v>0</v>
      </c>
      <c r="L81" s="213">
        <f t="shared" si="16"/>
        <v>0</v>
      </c>
      <c r="M81" s="211">
        <f t="shared" si="16"/>
        <v>0</v>
      </c>
      <c r="N81" s="211">
        <f t="shared" si="16"/>
        <v>0</v>
      </c>
      <c r="O81" s="211">
        <f t="shared" si="16"/>
        <v>0</v>
      </c>
      <c r="P81" s="211">
        <f t="shared" si="16"/>
        <v>0</v>
      </c>
      <c r="Q81" s="213">
        <f t="shared" si="16"/>
        <v>0</v>
      </c>
      <c r="R81" s="211">
        <f t="shared" si="16"/>
        <v>0</v>
      </c>
      <c r="S81" s="211">
        <f t="shared" si="16"/>
        <v>0</v>
      </c>
      <c r="T81" s="215">
        <f t="shared" si="16"/>
        <v>0</v>
      </c>
      <c r="U81" s="211">
        <f t="shared" si="16"/>
        <v>0</v>
      </c>
      <c r="V81" s="211">
        <f t="shared" si="16"/>
        <v>0</v>
      </c>
      <c r="W81" s="211">
        <f t="shared" si="16"/>
        <v>0</v>
      </c>
      <c r="X81" s="216">
        <f t="shared" si="16"/>
        <v>0</v>
      </c>
      <c r="Y81" s="207"/>
    </row>
    <row r="82" spans="2:25" ht="18" customHeight="1" thickBot="1" thickTop="1">
      <c r="B82" s="217"/>
      <c r="C82" s="200" t="s">
        <v>136</v>
      </c>
      <c r="D82" s="201">
        <f>F82+G82</f>
        <v>0</v>
      </c>
      <c r="E82" s="202"/>
      <c r="F82" s="201">
        <f>F81</f>
        <v>0</v>
      </c>
      <c r="G82" s="203">
        <f>H82+Q82</f>
        <v>0</v>
      </c>
      <c r="H82" s="203">
        <f>K82+L82</f>
        <v>0</v>
      </c>
      <c r="I82" s="204"/>
      <c r="J82" s="204"/>
      <c r="K82" s="201">
        <f>K81</f>
        <v>0</v>
      </c>
      <c r="L82" s="203">
        <f>SUM(M82:P82)</f>
        <v>0</v>
      </c>
      <c r="M82" s="201">
        <f>M81</f>
        <v>0</v>
      </c>
      <c r="N82" s="201">
        <f>N81</f>
        <v>0</v>
      </c>
      <c r="O82" s="201">
        <f>O81</f>
        <v>0</v>
      </c>
      <c r="P82" s="201">
        <f>P81</f>
        <v>0</v>
      </c>
      <c r="Q82" s="203">
        <f>SUM(R82:W82)</f>
        <v>0</v>
      </c>
      <c r="R82" s="201">
        <f aca="true" t="shared" si="17" ref="R82:W82">R81</f>
        <v>0</v>
      </c>
      <c r="S82" s="201">
        <f t="shared" si="17"/>
        <v>0</v>
      </c>
      <c r="T82" s="201">
        <f t="shared" si="17"/>
        <v>0</v>
      </c>
      <c r="U82" s="201">
        <f t="shared" si="17"/>
        <v>0</v>
      </c>
      <c r="V82" s="201">
        <f t="shared" si="17"/>
        <v>0</v>
      </c>
      <c r="W82" s="205">
        <f t="shared" si="17"/>
        <v>0</v>
      </c>
      <c r="X82" s="218"/>
      <c r="Y82" s="207" t="str">
        <f>IF(D81=D82,"OK","要確認")</f>
        <v>OK</v>
      </c>
    </row>
    <row r="83" spans="1:25" ht="18" customHeight="1" thickTop="1">
      <c r="A83">
        <v>10</v>
      </c>
      <c r="B83" s="29" t="s">
        <v>52</v>
      </c>
      <c r="C83" s="40"/>
      <c r="D83" s="41"/>
      <c r="E83" s="41"/>
      <c r="F83" s="42"/>
      <c r="G83" s="43"/>
      <c r="H83" s="43"/>
      <c r="I83" s="42"/>
      <c r="J83" s="42"/>
      <c r="K83" s="42"/>
      <c r="L83" s="43"/>
      <c r="M83" s="42"/>
      <c r="N83" s="42"/>
      <c r="O83" s="42"/>
      <c r="P83" s="42"/>
      <c r="Q83" s="43"/>
      <c r="R83" s="43"/>
      <c r="S83" s="42"/>
      <c r="T83" s="42"/>
      <c r="U83" s="42"/>
      <c r="V83" s="42"/>
      <c r="W83" s="42"/>
      <c r="X83" s="129"/>
      <c r="Y83" s="67"/>
    </row>
    <row r="84" spans="2:25" ht="18" customHeight="1">
      <c r="B84" s="34"/>
      <c r="C84" s="13"/>
      <c r="D84" s="256"/>
      <c r="E84" s="14"/>
      <c r="F84" s="15"/>
      <c r="G84" s="141">
        <f>IF(OR(H84="○",Q84="○"),"○","")</f>
      </c>
      <c r="H84" s="141">
        <f>IF(OR(K84="○",L84="○"),"○","")</f>
      </c>
      <c r="I84" s="17"/>
      <c r="J84" s="17"/>
      <c r="K84" s="15"/>
      <c r="L84" s="141">
        <f>IF(OR(M84="○",N84="○",O84="○",P84="○"),"○","")</f>
      </c>
      <c r="M84" s="15"/>
      <c r="N84" s="15"/>
      <c r="O84" s="15"/>
      <c r="P84" s="15"/>
      <c r="Q84" s="141">
        <f>IF(OR(R84="○",S84="○",T84="○",U84="○",V84="○",W84="○"),"○","")</f>
      </c>
      <c r="R84" s="16"/>
      <c r="S84" s="15"/>
      <c r="T84" s="15"/>
      <c r="U84" s="15"/>
      <c r="V84" s="15"/>
      <c r="W84" s="117"/>
      <c r="X84" s="125"/>
      <c r="Y84" s="120"/>
    </row>
    <row r="85" spans="2:25" ht="18" customHeight="1">
      <c r="B85" s="34"/>
      <c r="C85" s="13"/>
      <c r="D85" s="256"/>
      <c r="E85" s="14"/>
      <c r="F85" s="15"/>
      <c r="G85" s="141">
        <f>IF(OR(H85="○",Q85="○"),"○","")</f>
      </c>
      <c r="H85" s="141">
        <f>IF(OR(K85="○",L85="○"),"○","")</f>
      </c>
      <c r="I85" s="17"/>
      <c r="J85" s="17"/>
      <c r="K85" s="15"/>
      <c r="L85" s="141">
        <f>IF(OR(M85="○",N85="○",O85="○",P85="○"),"○","")</f>
      </c>
      <c r="M85" s="15"/>
      <c r="N85" s="15"/>
      <c r="O85" s="15"/>
      <c r="P85" s="15"/>
      <c r="Q85" s="141">
        <f>IF(OR(R85="○",S85="○",T85="○",U85="○",V85="○",W85="○"),"○","")</f>
      </c>
      <c r="R85" s="16"/>
      <c r="S85" s="15"/>
      <c r="T85" s="15"/>
      <c r="U85" s="15"/>
      <c r="V85" s="15"/>
      <c r="W85" s="117"/>
      <c r="X85" s="125"/>
      <c r="Y85" s="120"/>
    </row>
    <row r="86" spans="2:25" ht="18" customHeight="1">
      <c r="B86" s="34"/>
      <c r="C86" s="13"/>
      <c r="D86" s="256"/>
      <c r="E86" s="14"/>
      <c r="F86" s="15"/>
      <c r="G86" s="141">
        <f>IF(OR(H86="○",Q86="○"),"○","")</f>
      </c>
      <c r="H86" s="141">
        <f>IF(OR(K86="○",L86="○"),"○","")</f>
      </c>
      <c r="I86" s="17"/>
      <c r="J86" s="17"/>
      <c r="K86" s="15"/>
      <c r="L86" s="141">
        <f>IF(OR(M86="○",N86="○",O86="○",P86="○"),"○","")</f>
      </c>
      <c r="M86" s="15"/>
      <c r="N86" s="15"/>
      <c r="O86" s="15"/>
      <c r="P86" s="15"/>
      <c r="Q86" s="141">
        <f>IF(OR(R86="○",S86="○",T86="○",U86="○",V86="○",W86="○"),"○","")</f>
      </c>
      <c r="R86" s="16"/>
      <c r="S86" s="15"/>
      <c r="T86" s="15"/>
      <c r="U86" s="15"/>
      <c r="V86" s="15"/>
      <c r="W86" s="117"/>
      <c r="X86" s="125"/>
      <c r="Y86" s="120"/>
    </row>
    <row r="87" spans="2:25" ht="18" customHeight="1">
      <c r="B87" s="34"/>
      <c r="C87" s="19"/>
      <c r="D87" s="256"/>
      <c r="E87" s="14"/>
      <c r="F87" s="15"/>
      <c r="G87" s="141">
        <f>IF(OR(H87="○",Q87="○"),"○","")</f>
      </c>
      <c r="H87" s="141">
        <f>IF(OR(K87="○",L87="○"),"○","")</f>
      </c>
      <c r="I87" s="17"/>
      <c r="J87" s="17"/>
      <c r="K87" s="15"/>
      <c r="L87" s="141">
        <f>IF(OR(M87="○",N87="○",O87="○",P87="○"),"○","")</f>
      </c>
      <c r="M87" s="15"/>
      <c r="N87" s="15"/>
      <c r="O87" s="15"/>
      <c r="P87" s="15"/>
      <c r="Q87" s="141">
        <f>IF(OR(R87="○",S87="○",T87="○",U87="○",V87="○",W87="○"),"○","")</f>
      </c>
      <c r="R87" s="16"/>
      <c r="S87" s="15"/>
      <c r="T87" s="15"/>
      <c r="U87" s="15"/>
      <c r="V87" s="15"/>
      <c r="W87" s="117"/>
      <c r="X87" s="125"/>
      <c r="Y87" s="120"/>
    </row>
    <row r="88" spans="2:25" ht="18" customHeight="1" thickBot="1">
      <c r="B88" s="34"/>
      <c r="C88" s="19"/>
      <c r="D88" s="257"/>
      <c r="E88" s="21"/>
      <c r="F88" s="15"/>
      <c r="G88" s="141">
        <f>IF(OR(H88="○",Q88="○"),"○","")</f>
      </c>
      <c r="H88" s="141">
        <f>IF(OR(K88="○",L88="○"),"○","")</f>
      </c>
      <c r="I88" s="17"/>
      <c r="J88" s="17"/>
      <c r="K88" s="15"/>
      <c r="L88" s="141">
        <f>IF(OR(M88="○",N88="○",O88="○",P88="○"),"○","")</f>
      </c>
      <c r="M88" s="15"/>
      <c r="N88" s="15"/>
      <c r="O88" s="15"/>
      <c r="P88" s="15"/>
      <c r="Q88" s="141">
        <f>IF(OR(R88="○",S88="○",T88="○",U88="○",V88="○",W88="○"),"○","")</f>
      </c>
      <c r="R88" s="16"/>
      <c r="S88" s="15"/>
      <c r="T88" s="15"/>
      <c r="U88" s="15"/>
      <c r="V88" s="15"/>
      <c r="W88" s="117"/>
      <c r="X88" s="125"/>
      <c r="Y88" s="120"/>
    </row>
    <row r="89" spans="2:25" ht="18" customHeight="1" thickBot="1" thickTop="1">
      <c r="B89" s="209"/>
      <c r="C89" s="210">
        <f>COUNTA(C84:C88)</f>
        <v>0</v>
      </c>
      <c r="D89" s="211">
        <f>COUNTA(D84:D88)</f>
        <v>0</v>
      </c>
      <c r="E89" s="212"/>
      <c r="F89" s="211">
        <f>COUNTIF(F84:F88,"○")</f>
        <v>0</v>
      </c>
      <c r="G89" s="213">
        <f>COUNTIF(G84:G88,"○")</f>
        <v>0</v>
      </c>
      <c r="H89" s="213">
        <f>COUNTIF(H84:H88,"○")</f>
        <v>0</v>
      </c>
      <c r="I89" s="214"/>
      <c r="J89" s="214"/>
      <c r="K89" s="211">
        <f aca="true" t="shared" si="18" ref="K89:X89">COUNTIF(K84:K88,"○")</f>
        <v>0</v>
      </c>
      <c r="L89" s="213">
        <f t="shared" si="18"/>
        <v>0</v>
      </c>
      <c r="M89" s="211">
        <f t="shared" si="18"/>
        <v>0</v>
      </c>
      <c r="N89" s="211">
        <f t="shared" si="18"/>
        <v>0</v>
      </c>
      <c r="O89" s="211">
        <f t="shared" si="18"/>
        <v>0</v>
      </c>
      <c r="P89" s="211">
        <f t="shared" si="18"/>
        <v>0</v>
      </c>
      <c r="Q89" s="213">
        <f t="shared" si="18"/>
        <v>0</v>
      </c>
      <c r="R89" s="211">
        <f t="shared" si="18"/>
        <v>0</v>
      </c>
      <c r="S89" s="211">
        <f t="shared" si="18"/>
        <v>0</v>
      </c>
      <c r="T89" s="215">
        <f t="shared" si="18"/>
        <v>0</v>
      </c>
      <c r="U89" s="211">
        <f t="shared" si="18"/>
        <v>0</v>
      </c>
      <c r="V89" s="211">
        <f t="shared" si="18"/>
        <v>0</v>
      </c>
      <c r="W89" s="211">
        <f t="shared" si="18"/>
        <v>0</v>
      </c>
      <c r="X89" s="216">
        <f t="shared" si="18"/>
        <v>0</v>
      </c>
      <c r="Y89" s="207"/>
    </row>
    <row r="90" spans="2:25" ht="18" customHeight="1" thickBot="1" thickTop="1">
      <c r="B90" s="217"/>
      <c r="C90" s="200" t="s">
        <v>136</v>
      </c>
      <c r="D90" s="201">
        <f>F90+G90</f>
        <v>0</v>
      </c>
      <c r="E90" s="202"/>
      <c r="F90" s="201">
        <f>F89</f>
        <v>0</v>
      </c>
      <c r="G90" s="203">
        <f>H90+Q90</f>
        <v>0</v>
      </c>
      <c r="H90" s="203">
        <f>K90+L90</f>
        <v>0</v>
      </c>
      <c r="I90" s="204"/>
      <c r="J90" s="204"/>
      <c r="K90" s="201">
        <f>K89</f>
        <v>0</v>
      </c>
      <c r="L90" s="203">
        <f>SUM(M90:P90)</f>
        <v>0</v>
      </c>
      <c r="M90" s="201">
        <f>M89</f>
        <v>0</v>
      </c>
      <c r="N90" s="201">
        <f>N89</f>
        <v>0</v>
      </c>
      <c r="O90" s="201">
        <f>O89</f>
        <v>0</v>
      </c>
      <c r="P90" s="201">
        <f>P89</f>
        <v>0</v>
      </c>
      <c r="Q90" s="203">
        <f>SUM(R90:W90)</f>
        <v>0</v>
      </c>
      <c r="R90" s="201">
        <f aca="true" t="shared" si="19" ref="R90:W90">R89</f>
        <v>0</v>
      </c>
      <c r="S90" s="201">
        <f t="shared" si="19"/>
        <v>0</v>
      </c>
      <c r="T90" s="201">
        <f t="shared" si="19"/>
        <v>0</v>
      </c>
      <c r="U90" s="201">
        <f t="shared" si="19"/>
        <v>0</v>
      </c>
      <c r="V90" s="201">
        <f t="shared" si="19"/>
        <v>0</v>
      </c>
      <c r="W90" s="205">
        <f t="shared" si="19"/>
        <v>0</v>
      </c>
      <c r="X90" s="218"/>
      <c r="Y90" s="207" t="str">
        <f>IF(D89=D90,"OK","要確認")</f>
        <v>OK</v>
      </c>
    </row>
    <row r="91" spans="1:25" ht="18" customHeight="1">
      <c r="A91">
        <v>11</v>
      </c>
      <c r="B91" s="29" t="s">
        <v>53</v>
      </c>
      <c r="C91" s="36"/>
      <c r="D91" s="37"/>
      <c r="E91" s="37"/>
      <c r="F91" s="38"/>
      <c r="G91" s="39"/>
      <c r="H91" s="39"/>
      <c r="I91" s="38"/>
      <c r="J91" s="38"/>
      <c r="K91" s="38"/>
      <c r="L91" s="39"/>
      <c r="M91" s="38"/>
      <c r="N91" s="38"/>
      <c r="O91" s="38"/>
      <c r="P91" s="38"/>
      <c r="Q91" s="39"/>
      <c r="R91" s="39"/>
      <c r="S91" s="38"/>
      <c r="T91" s="38"/>
      <c r="U91" s="38"/>
      <c r="V91" s="38"/>
      <c r="W91" s="38"/>
      <c r="X91" s="128"/>
      <c r="Y91" s="66"/>
    </row>
    <row r="92" spans="2:25" ht="18" customHeight="1">
      <c r="B92" s="34"/>
      <c r="C92" s="13"/>
      <c r="D92" s="256"/>
      <c r="E92" s="14"/>
      <c r="F92" s="15"/>
      <c r="G92" s="141">
        <f>IF(OR(H92="○",Q92="○"),"○","")</f>
      </c>
      <c r="H92" s="141">
        <f>IF(OR(K92="○",L92="○"),"○","")</f>
      </c>
      <c r="I92" s="17"/>
      <c r="J92" s="17"/>
      <c r="K92" s="15"/>
      <c r="L92" s="141">
        <f>IF(OR(M92="○",N92="○",O92="○",P92="○"),"○","")</f>
      </c>
      <c r="M92" s="15"/>
      <c r="N92" s="15"/>
      <c r="O92" s="15"/>
      <c r="P92" s="15"/>
      <c r="Q92" s="141">
        <f>IF(OR(R92="○",S92="○",T92="○",U92="○",V92="○",W92="○"),"○","")</f>
      </c>
      <c r="R92" s="16"/>
      <c r="S92" s="15"/>
      <c r="T92" s="15"/>
      <c r="U92" s="15"/>
      <c r="V92" s="15"/>
      <c r="W92" s="117"/>
      <c r="X92" s="125"/>
      <c r="Y92" s="120"/>
    </row>
    <row r="93" spans="2:25" ht="18" customHeight="1">
      <c r="B93" s="34"/>
      <c r="C93" s="13"/>
      <c r="D93" s="256"/>
      <c r="E93" s="14"/>
      <c r="F93" s="15"/>
      <c r="G93" s="141">
        <f>IF(OR(H93="○",Q93="○"),"○","")</f>
      </c>
      <c r="H93" s="141">
        <f>IF(OR(K93="○",L93="○"),"○","")</f>
      </c>
      <c r="I93" s="17"/>
      <c r="J93" s="17"/>
      <c r="K93" s="15"/>
      <c r="L93" s="141">
        <f>IF(OR(M93="○",N93="○",O93="○",P93="○"),"○","")</f>
      </c>
      <c r="M93" s="15"/>
      <c r="N93" s="15"/>
      <c r="O93" s="15"/>
      <c r="P93" s="15"/>
      <c r="Q93" s="141">
        <f>IF(OR(R93="○",S93="○",T93="○",U93="○",V93="○",W93="○"),"○","")</f>
      </c>
      <c r="R93" s="16"/>
      <c r="S93" s="15"/>
      <c r="T93" s="15"/>
      <c r="U93" s="15"/>
      <c r="V93" s="15"/>
      <c r="W93" s="117"/>
      <c r="X93" s="125"/>
      <c r="Y93" s="120"/>
    </row>
    <row r="94" spans="2:25" ht="18" customHeight="1">
      <c r="B94" s="34"/>
      <c r="C94" s="13"/>
      <c r="D94" s="256"/>
      <c r="E94" s="14"/>
      <c r="F94" s="15"/>
      <c r="G94" s="141">
        <f>IF(OR(H94="○",Q94="○"),"○","")</f>
      </c>
      <c r="H94" s="141">
        <f>IF(OR(K94="○",L94="○"),"○","")</f>
      </c>
      <c r="I94" s="17"/>
      <c r="J94" s="17"/>
      <c r="K94" s="15"/>
      <c r="L94" s="141">
        <f>IF(OR(M94="○",N94="○",O94="○",P94="○"),"○","")</f>
      </c>
      <c r="M94" s="15"/>
      <c r="N94" s="15"/>
      <c r="O94" s="15"/>
      <c r="P94" s="15"/>
      <c r="Q94" s="141">
        <f>IF(OR(R94="○",S94="○",T94="○",U94="○",V94="○",W94="○"),"○","")</f>
      </c>
      <c r="R94" s="16"/>
      <c r="S94" s="15"/>
      <c r="T94" s="15"/>
      <c r="U94" s="15"/>
      <c r="V94" s="15"/>
      <c r="W94" s="117"/>
      <c r="X94" s="125"/>
      <c r="Y94" s="120"/>
    </row>
    <row r="95" spans="2:25" ht="18" customHeight="1">
      <c r="B95" s="34"/>
      <c r="C95" s="19"/>
      <c r="D95" s="256"/>
      <c r="E95" s="21"/>
      <c r="F95" s="15"/>
      <c r="G95" s="141">
        <f>IF(OR(H95="○",Q95="○"),"○","")</f>
      </c>
      <c r="H95" s="141">
        <f>IF(OR(K95="○",L95="○"),"○","")</f>
      </c>
      <c r="I95" s="17"/>
      <c r="J95" s="17"/>
      <c r="K95" s="15"/>
      <c r="L95" s="141">
        <f>IF(OR(M95="○",N95="○",O95="○",P95="○"),"○","")</f>
      </c>
      <c r="M95" s="15"/>
      <c r="N95" s="15"/>
      <c r="O95" s="15"/>
      <c r="P95" s="15"/>
      <c r="Q95" s="141">
        <f>IF(OR(R95="○",S95="○",T95="○",U95="○",V95="○",W95="○"),"○","")</f>
      </c>
      <c r="R95" s="16"/>
      <c r="S95" s="15"/>
      <c r="T95" s="15"/>
      <c r="U95" s="15"/>
      <c r="V95" s="15"/>
      <c r="W95" s="117"/>
      <c r="X95" s="125"/>
      <c r="Y95" s="120"/>
    </row>
    <row r="96" spans="2:25" ht="18" customHeight="1" thickBot="1">
      <c r="B96" s="34"/>
      <c r="C96" s="19"/>
      <c r="D96" s="257"/>
      <c r="E96" s="21"/>
      <c r="F96" s="15"/>
      <c r="G96" s="141">
        <f>IF(OR(H96="○",Q96="○"),"○","")</f>
      </c>
      <c r="H96" s="141">
        <f>IF(OR(K96="○",L96="○"),"○","")</f>
      </c>
      <c r="I96" s="17"/>
      <c r="J96" s="17"/>
      <c r="K96" s="15"/>
      <c r="L96" s="141">
        <f>IF(OR(M96="○",N96="○",O96="○",P96="○"),"○","")</f>
      </c>
      <c r="M96" s="15"/>
      <c r="N96" s="15"/>
      <c r="O96" s="15"/>
      <c r="P96" s="15"/>
      <c r="Q96" s="141">
        <f>IF(OR(R96="○",S96="○",T96="○",U96="○",V96="○",W96="○"),"○","")</f>
      </c>
      <c r="R96" s="16"/>
      <c r="S96" s="15"/>
      <c r="T96" s="15"/>
      <c r="U96" s="15"/>
      <c r="V96" s="15"/>
      <c r="W96" s="117"/>
      <c r="X96" s="125"/>
      <c r="Y96" s="120"/>
    </row>
    <row r="97" spans="2:25" ht="18" customHeight="1" thickBot="1" thickTop="1">
      <c r="B97" s="209"/>
      <c r="C97" s="210">
        <f>COUNTA(C92:C96)</f>
        <v>0</v>
      </c>
      <c r="D97" s="211">
        <f>COUNTA(D92:D96)</f>
        <v>0</v>
      </c>
      <c r="E97" s="212"/>
      <c r="F97" s="211">
        <f>COUNTIF(F92:F96,"○")</f>
        <v>0</v>
      </c>
      <c r="G97" s="213">
        <f>COUNTIF(G92:G96,"○")</f>
        <v>0</v>
      </c>
      <c r="H97" s="213">
        <f>COUNTIF(H92:H96,"○")</f>
        <v>0</v>
      </c>
      <c r="I97" s="214"/>
      <c r="J97" s="214"/>
      <c r="K97" s="211">
        <f aca="true" t="shared" si="20" ref="K97:X97">COUNTIF(K92:K96,"○")</f>
        <v>0</v>
      </c>
      <c r="L97" s="213">
        <f t="shared" si="20"/>
        <v>0</v>
      </c>
      <c r="M97" s="211">
        <f t="shared" si="20"/>
        <v>0</v>
      </c>
      <c r="N97" s="211">
        <f t="shared" si="20"/>
        <v>0</v>
      </c>
      <c r="O97" s="211">
        <f t="shared" si="20"/>
        <v>0</v>
      </c>
      <c r="P97" s="211">
        <f t="shared" si="20"/>
        <v>0</v>
      </c>
      <c r="Q97" s="213">
        <f t="shared" si="20"/>
        <v>0</v>
      </c>
      <c r="R97" s="211">
        <f t="shared" si="20"/>
        <v>0</v>
      </c>
      <c r="S97" s="211">
        <f t="shared" si="20"/>
        <v>0</v>
      </c>
      <c r="T97" s="215">
        <f t="shared" si="20"/>
        <v>0</v>
      </c>
      <c r="U97" s="211">
        <f t="shared" si="20"/>
        <v>0</v>
      </c>
      <c r="V97" s="211">
        <f t="shared" si="20"/>
        <v>0</v>
      </c>
      <c r="W97" s="211">
        <f t="shared" si="20"/>
        <v>0</v>
      </c>
      <c r="X97" s="216">
        <f t="shared" si="20"/>
        <v>0</v>
      </c>
      <c r="Y97" s="207"/>
    </row>
    <row r="98" spans="2:25" ht="18" customHeight="1" thickBot="1" thickTop="1">
      <c r="B98" s="217"/>
      <c r="C98" s="200" t="s">
        <v>136</v>
      </c>
      <c r="D98" s="201">
        <f>F98+G98</f>
        <v>0</v>
      </c>
      <c r="E98" s="202"/>
      <c r="F98" s="201">
        <f>F97</f>
        <v>0</v>
      </c>
      <c r="G98" s="203">
        <f>H98+Q98</f>
        <v>0</v>
      </c>
      <c r="H98" s="203">
        <f>K98+L98</f>
        <v>0</v>
      </c>
      <c r="I98" s="204"/>
      <c r="J98" s="204"/>
      <c r="K98" s="201">
        <f>K97</f>
        <v>0</v>
      </c>
      <c r="L98" s="203">
        <f>SUM(M98:P98)</f>
        <v>0</v>
      </c>
      <c r="M98" s="201">
        <f>M97</f>
        <v>0</v>
      </c>
      <c r="N98" s="201">
        <f>N97</f>
        <v>0</v>
      </c>
      <c r="O98" s="201">
        <f>O97</f>
        <v>0</v>
      </c>
      <c r="P98" s="201">
        <f>P97</f>
        <v>0</v>
      </c>
      <c r="Q98" s="203">
        <f>SUM(R98:W98)</f>
        <v>0</v>
      </c>
      <c r="R98" s="201">
        <f aca="true" t="shared" si="21" ref="R98:W98">R97</f>
        <v>0</v>
      </c>
      <c r="S98" s="201">
        <f t="shared" si="21"/>
        <v>0</v>
      </c>
      <c r="T98" s="201">
        <f t="shared" si="21"/>
        <v>0</v>
      </c>
      <c r="U98" s="201">
        <f t="shared" si="21"/>
        <v>0</v>
      </c>
      <c r="V98" s="201">
        <f t="shared" si="21"/>
        <v>0</v>
      </c>
      <c r="W98" s="205">
        <f t="shared" si="21"/>
        <v>0</v>
      </c>
      <c r="X98" s="218"/>
      <c r="Y98" s="207" t="str">
        <f>IF(D97=D98,"OK","要確認")</f>
        <v>OK</v>
      </c>
    </row>
    <row r="99" spans="1:25" ht="18" customHeight="1">
      <c r="A99">
        <v>12</v>
      </c>
      <c r="B99" s="29" t="s">
        <v>54</v>
      </c>
      <c r="C99" s="36"/>
      <c r="D99" s="37"/>
      <c r="E99" s="37"/>
      <c r="F99" s="38"/>
      <c r="G99" s="39"/>
      <c r="H99" s="39"/>
      <c r="I99" s="38"/>
      <c r="J99" s="38"/>
      <c r="K99" s="38"/>
      <c r="L99" s="39"/>
      <c r="M99" s="38"/>
      <c r="N99" s="38"/>
      <c r="O99" s="38"/>
      <c r="P99" s="38"/>
      <c r="Q99" s="39"/>
      <c r="R99" s="39"/>
      <c r="S99" s="38"/>
      <c r="T99" s="38"/>
      <c r="U99" s="38"/>
      <c r="V99" s="38"/>
      <c r="W99" s="38"/>
      <c r="X99" s="128"/>
      <c r="Y99" s="66"/>
    </row>
    <row r="100" spans="2:25" ht="18" customHeight="1">
      <c r="B100" s="34"/>
      <c r="C100" s="13"/>
      <c r="D100" s="256"/>
      <c r="E100" s="14"/>
      <c r="F100" s="15"/>
      <c r="G100" s="141">
        <f>IF(OR(H100="○",Q100="○"),"○","")</f>
      </c>
      <c r="H100" s="141">
        <f>IF(OR(K100="○",L100="○"),"○","")</f>
      </c>
      <c r="I100" s="17"/>
      <c r="J100" s="17"/>
      <c r="K100" s="15"/>
      <c r="L100" s="141">
        <f>IF(OR(M100="○",N100="○",O100="○",P100="○"),"○","")</f>
      </c>
      <c r="M100" s="15"/>
      <c r="N100" s="15"/>
      <c r="O100" s="15"/>
      <c r="P100" s="15"/>
      <c r="Q100" s="141">
        <f>IF(OR(R100="○",S100="○",T100="○",U100="○",V100="○",W100="○"),"○","")</f>
      </c>
      <c r="R100" s="16"/>
      <c r="S100" s="15"/>
      <c r="T100" s="15"/>
      <c r="U100" s="15"/>
      <c r="V100" s="15"/>
      <c r="W100" s="117"/>
      <c r="X100" s="125"/>
      <c r="Y100" s="120"/>
    </row>
    <row r="101" spans="2:25" ht="18" customHeight="1">
      <c r="B101" s="34"/>
      <c r="C101" s="13"/>
      <c r="D101" s="256"/>
      <c r="E101" s="14"/>
      <c r="F101" s="15"/>
      <c r="G101" s="141">
        <f>IF(OR(H101="○",Q101="○"),"○","")</f>
      </c>
      <c r="H101" s="141">
        <f>IF(OR(K101="○",L101="○"),"○","")</f>
      </c>
      <c r="I101" s="17"/>
      <c r="J101" s="17"/>
      <c r="K101" s="15"/>
      <c r="L101" s="141">
        <f>IF(OR(M101="○",N101="○",O101="○",P101="○"),"○","")</f>
      </c>
      <c r="M101" s="15"/>
      <c r="N101" s="15"/>
      <c r="O101" s="15"/>
      <c r="P101" s="15"/>
      <c r="Q101" s="141">
        <f>IF(OR(R101="○",S101="○",T101="○",U101="○",V101="○",W101="○"),"○","")</f>
      </c>
      <c r="R101" s="16"/>
      <c r="S101" s="15"/>
      <c r="T101" s="15"/>
      <c r="U101" s="15"/>
      <c r="V101" s="15"/>
      <c r="W101" s="117"/>
      <c r="X101" s="125"/>
      <c r="Y101" s="120"/>
    </row>
    <row r="102" spans="2:25" ht="18" customHeight="1">
      <c r="B102" s="34"/>
      <c r="C102" s="13"/>
      <c r="D102" s="256"/>
      <c r="E102" s="14"/>
      <c r="F102" s="15"/>
      <c r="G102" s="141">
        <f>IF(OR(H102="○",Q102="○"),"○","")</f>
      </c>
      <c r="H102" s="141">
        <f>IF(OR(K102="○",L102="○"),"○","")</f>
      </c>
      <c r="I102" s="17"/>
      <c r="J102" s="17"/>
      <c r="K102" s="15"/>
      <c r="L102" s="141">
        <f>IF(OR(M102="○",N102="○",O102="○",P102="○"),"○","")</f>
      </c>
      <c r="M102" s="15"/>
      <c r="N102" s="15"/>
      <c r="O102" s="15"/>
      <c r="P102" s="15"/>
      <c r="Q102" s="141">
        <f>IF(OR(R102="○",S102="○",T102="○",U102="○",V102="○",W102="○"),"○","")</f>
      </c>
      <c r="R102" s="16"/>
      <c r="S102" s="15"/>
      <c r="T102" s="15"/>
      <c r="U102" s="15"/>
      <c r="V102" s="15"/>
      <c r="W102" s="117"/>
      <c r="X102" s="125"/>
      <c r="Y102" s="120"/>
    </row>
    <row r="103" spans="2:25" ht="18" customHeight="1">
      <c r="B103" s="34"/>
      <c r="C103" s="19"/>
      <c r="D103" s="256"/>
      <c r="E103" s="14"/>
      <c r="F103" s="15"/>
      <c r="G103" s="141">
        <f>IF(OR(H103="○",Q103="○"),"○","")</f>
      </c>
      <c r="H103" s="141">
        <f>IF(OR(K103="○",L103="○"),"○","")</f>
      </c>
      <c r="I103" s="17"/>
      <c r="J103" s="17"/>
      <c r="K103" s="15"/>
      <c r="L103" s="141">
        <f>IF(OR(M103="○",N103="○",O103="○",P103="○"),"○","")</f>
      </c>
      <c r="M103" s="15"/>
      <c r="N103" s="15"/>
      <c r="O103" s="15"/>
      <c r="P103" s="15"/>
      <c r="Q103" s="141">
        <f>IF(OR(R103="○",S103="○",T103="○",U103="○",V103="○",W103="○"),"○","")</f>
      </c>
      <c r="R103" s="16"/>
      <c r="S103" s="15"/>
      <c r="T103" s="15"/>
      <c r="U103" s="15"/>
      <c r="V103" s="15"/>
      <c r="W103" s="117"/>
      <c r="X103" s="125"/>
      <c r="Y103" s="120"/>
    </row>
    <row r="104" spans="2:25" ht="18" customHeight="1" thickBot="1">
      <c r="B104" s="34"/>
      <c r="C104" s="19"/>
      <c r="D104" s="257"/>
      <c r="E104" s="21"/>
      <c r="F104" s="15"/>
      <c r="G104" s="141">
        <f>IF(OR(H104="○",Q104="○"),"○","")</f>
      </c>
      <c r="H104" s="141">
        <f>IF(OR(K104="○",L104="○"),"○","")</f>
      </c>
      <c r="I104" s="17"/>
      <c r="J104" s="17"/>
      <c r="K104" s="15"/>
      <c r="L104" s="141">
        <f>IF(OR(M104="○",N104="○",O104="○",P104="○"),"○","")</f>
      </c>
      <c r="M104" s="15"/>
      <c r="N104" s="15"/>
      <c r="O104" s="15"/>
      <c r="P104" s="15"/>
      <c r="Q104" s="141">
        <f>IF(OR(R104="○",S104="○",T104="○",U104="○",V104="○",W104="○"),"○","")</f>
      </c>
      <c r="R104" s="16"/>
      <c r="S104" s="15"/>
      <c r="T104" s="15"/>
      <c r="U104" s="15"/>
      <c r="V104" s="15"/>
      <c r="W104" s="117"/>
      <c r="X104" s="125"/>
      <c r="Y104" s="120"/>
    </row>
    <row r="105" spans="2:25" ht="18" customHeight="1" thickBot="1" thickTop="1">
      <c r="B105" s="209"/>
      <c r="C105" s="210">
        <f>COUNTA(C100:C104)</f>
        <v>0</v>
      </c>
      <c r="D105" s="211">
        <f>COUNTA(D100:D104)</f>
        <v>0</v>
      </c>
      <c r="E105" s="212"/>
      <c r="F105" s="211">
        <f>COUNTIF(F100:F104,"○")</f>
        <v>0</v>
      </c>
      <c r="G105" s="213">
        <f>COUNTIF(G100:G104,"○")</f>
        <v>0</v>
      </c>
      <c r="H105" s="213">
        <f>COUNTIF(H100:H104,"○")</f>
        <v>0</v>
      </c>
      <c r="I105" s="214"/>
      <c r="J105" s="214"/>
      <c r="K105" s="211">
        <f aca="true" t="shared" si="22" ref="K105:X105">COUNTIF(K100:K104,"○")</f>
        <v>0</v>
      </c>
      <c r="L105" s="213">
        <f t="shared" si="22"/>
        <v>0</v>
      </c>
      <c r="M105" s="211">
        <f t="shared" si="22"/>
        <v>0</v>
      </c>
      <c r="N105" s="211">
        <f t="shared" si="22"/>
        <v>0</v>
      </c>
      <c r="O105" s="211">
        <f t="shared" si="22"/>
        <v>0</v>
      </c>
      <c r="P105" s="211">
        <f t="shared" si="22"/>
        <v>0</v>
      </c>
      <c r="Q105" s="213">
        <f t="shared" si="22"/>
        <v>0</v>
      </c>
      <c r="R105" s="211">
        <f t="shared" si="22"/>
        <v>0</v>
      </c>
      <c r="S105" s="211">
        <f t="shared" si="22"/>
        <v>0</v>
      </c>
      <c r="T105" s="215">
        <f t="shared" si="22"/>
        <v>0</v>
      </c>
      <c r="U105" s="211">
        <f t="shared" si="22"/>
        <v>0</v>
      </c>
      <c r="V105" s="211">
        <f t="shared" si="22"/>
        <v>0</v>
      </c>
      <c r="W105" s="211">
        <f t="shared" si="22"/>
        <v>0</v>
      </c>
      <c r="X105" s="216">
        <f t="shared" si="22"/>
        <v>0</v>
      </c>
      <c r="Y105" s="207"/>
    </row>
    <row r="106" spans="2:25" ht="18" customHeight="1" thickBot="1" thickTop="1">
      <c r="B106" s="217"/>
      <c r="C106" s="200" t="s">
        <v>136</v>
      </c>
      <c r="D106" s="201">
        <f>F106+G106</f>
        <v>0</v>
      </c>
      <c r="E106" s="202"/>
      <c r="F106" s="201">
        <f>F105</f>
        <v>0</v>
      </c>
      <c r="G106" s="203">
        <f>H106+Q106</f>
        <v>0</v>
      </c>
      <c r="H106" s="203">
        <f>K106+L106</f>
        <v>0</v>
      </c>
      <c r="I106" s="204"/>
      <c r="J106" s="204"/>
      <c r="K106" s="201">
        <f>K105</f>
        <v>0</v>
      </c>
      <c r="L106" s="203">
        <f>SUM(M106:P106)</f>
        <v>0</v>
      </c>
      <c r="M106" s="201">
        <f>M105</f>
        <v>0</v>
      </c>
      <c r="N106" s="201">
        <f>N105</f>
        <v>0</v>
      </c>
      <c r="O106" s="201">
        <f>O105</f>
        <v>0</v>
      </c>
      <c r="P106" s="201">
        <f>P105</f>
        <v>0</v>
      </c>
      <c r="Q106" s="203">
        <f>SUM(R106:W106)</f>
        <v>0</v>
      </c>
      <c r="R106" s="201">
        <f aca="true" t="shared" si="23" ref="R106:W106">R105</f>
        <v>0</v>
      </c>
      <c r="S106" s="201">
        <f t="shared" si="23"/>
        <v>0</v>
      </c>
      <c r="T106" s="201">
        <f t="shared" si="23"/>
        <v>0</v>
      </c>
      <c r="U106" s="201">
        <f t="shared" si="23"/>
        <v>0</v>
      </c>
      <c r="V106" s="201">
        <f t="shared" si="23"/>
        <v>0</v>
      </c>
      <c r="W106" s="205">
        <f t="shared" si="23"/>
        <v>0</v>
      </c>
      <c r="X106" s="218"/>
      <c r="Y106" s="207" t="str">
        <f>IF(D105=D106,"OK","要確認")</f>
        <v>OK</v>
      </c>
    </row>
    <row r="107" spans="1:25" ht="18" customHeight="1" thickTop="1">
      <c r="A107">
        <v>13</v>
      </c>
      <c r="B107" s="29" t="s">
        <v>55</v>
      </c>
      <c r="C107" s="40"/>
      <c r="D107" s="41"/>
      <c r="E107" s="41"/>
      <c r="F107" s="42"/>
      <c r="G107" s="43"/>
      <c r="H107" s="43"/>
      <c r="I107" s="42"/>
      <c r="J107" s="42"/>
      <c r="K107" s="42"/>
      <c r="L107" s="43"/>
      <c r="M107" s="42"/>
      <c r="N107" s="42"/>
      <c r="O107" s="42"/>
      <c r="P107" s="42"/>
      <c r="Q107" s="43"/>
      <c r="R107" s="43"/>
      <c r="S107" s="42"/>
      <c r="T107" s="42"/>
      <c r="U107" s="42"/>
      <c r="V107" s="42"/>
      <c r="W107" s="42"/>
      <c r="X107" s="129"/>
      <c r="Y107" s="67"/>
    </row>
    <row r="108" spans="2:25" ht="18" customHeight="1">
      <c r="B108" s="34"/>
      <c r="C108" s="13"/>
      <c r="D108" s="256"/>
      <c r="E108" s="14"/>
      <c r="F108" s="15"/>
      <c r="G108" s="141">
        <f>IF(OR(H108="○",Q108="○"),"○","")</f>
      </c>
      <c r="H108" s="141">
        <f>IF(OR(K108="○",L108="○"),"○","")</f>
      </c>
      <c r="I108" s="17"/>
      <c r="J108" s="17"/>
      <c r="K108" s="15"/>
      <c r="L108" s="141">
        <f>IF(OR(M108="○",N108="○",O108="○",P108="○"),"○","")</f>
      </c>
      <c r="M108" s="15"/>
      <c r="N108" s="15"/>
      <c r="O108" s="15"/>
      <c r="P108" s="15"/>
      <c r="Q108" s="141">
        <f>IF(OR(R108="○",S108="○",T108="○",U108="○",V108="○",W108="○"),"○","")</f>
      </c>
      <c r="R108" s="16"/>
      <c r="S108" s="15"/>
      <c r="T108" s="15"/>
      <c r="U108" s="15"/>
      <c r="V108" s="15"/>
      <c r="W108" s="117"/>
      <c r="X108" s="125"/>
      <c r="Y108" s="120"/>
    </row>
    <row r="109" spans="2:25" ht="18" customHeight="1">
      <c r="B109" s="34"/>
      <c r="C109" s="13"/>
      <c r="D109" s="256"/>
      <c r="E109" s="14"/>
      <c r="F109" s="15"/>
      <c r="G109" s="141">
        <f>IF(OR(H109="○",Q109="○"),"○","")</f>
      </c>
      <c r="H109" s="141">
        <f>IF(OR(K109="○",L109="○"),"○","")</f>
      </c>
      <c r="I109" s="17"/>
      <c r="J109" s="17"/>
      <c r="K109" s="15"/>
      <c r="L109" s="141">
        <f>IF(OR(M109="○",N109="○",O109="○",P109="○"),"○","")</f>
      </c>
      <c r="M109" s="15"/>
      <c r="N109" s="15"/>
      <c r="O109" s="15"/>
      <c r="P109" s="15"/>
      <c r="Q109" s="141">
        <f>IF(OR(R109="○",S109="○",T109="○",U109="○",V109="○",W109="○"),"○","")</f>
      </c>
      <c r="R109" s="16"/>
      <c r="S109" s="15"/>
      <c r="T109" s="15"/>
      <c r="U109" s="15"/>
      <c r="V109" s="15"/>
      <c r="W109" s="117"/>
      <c r="X109" s="125"/>
      <c r="Y109" s="120"/>
    </row>
    <row r="110" spans="2:25" ht="18" customHeight="1">
      <c r="B110" s="34"/>
      <c r="C110" s="13"/>
      <c r="D110" s="256"/>
      <c r="E110" s="14"/>
      <c r="F110" s="15"/>
      <c r="G110" s="141">
        <f>IF(OR(H110="○",Q110="○"),"○","")</f>
      </c>
      <c r="H110" s="141">
        <f>IF(OR(K110="○",L110="○"),"○","")</f>
      </c>
      <c r="I110" s="17"/>
      <c r="J110" s="17"/>
      <c r="K110" s="15"/>
      <c r="L110" s="141">
        <f>IF(OR(M110="○",N110="○",O110="○",P110="○"),"○","")</f>
      </c>
      <c r="M110" s="15"/>
      <c r="N110" s="15"/>
      <c r="O110" s="15"/>
      <c r="P110" s="15"/>
      <c r="Q110" s="141">
        <f>IF(OR(R110="○",S110="○",T110="○",U110="○",V110="○",W110="○"),"○","")</f>
      </c>
      <c r="R110" s="16"/>
      <c r="S110" s="15"/>
      <c r="T110" s="15"/>
      <c r="U110" s="15"/>
      <c r="V110" s="15"/>
      <c r="W110" s="117"/>
      <c r="X110" s="125"/>
      <c r="Y110" s="120"/>
    </row>
    <row r="111" spans="2:25" ht="18" customHeight="1">
      <c r="B111" s="34"/>
      <c r="C111" s="19"/>
      <c r="D111" s="256"/>
      <c r="E111" s="14"/>
      <c r="F111" s="15"/>
      <c r="G111" s="141">
        <f>IF(OR(H111="○",Q111="○"),"○","")</f>
      </c>
      <c r="H111" s="141">
        <f>IF(OR(K111="○",L111="○"),"○","")</f>
      </c>
      <c r="I111" s="17"/>
      <c r="J111" s="17"/>
      <c r="K111" s="15"/>
      <c r="L111" s="141">
        <f>IF(OR(M111="○",N111="○",O111="○",P111="○"),"○","")</f>
      </c>
      <c r="M111" s="15"/>
      <c r="N111" s="15"/>
      <c r="O111" s="15"/>
      <c r="P111" s="15"/>
      <c r="Q111" s="141">
        <f>IF(OR(R111="○",S111="○",T111="○",U111="○",V111="○",W111="○"),"○","")</f>
      </c>
      <c r="R111" s="16"/>
      <c r="S111" s="15"/>
      <c r="T111" s="15"/>
      <c r="U111" s="15"/>
      <c r="V111" s="15"/>
      <c r="W111" s="117"/>
      <c r="X111" s="125"/>
      <c r="Y111" s="120"/>
    </row>
    <row r="112" spans="2:25" ht="18" customHeight="1" thickBot="1">
      <c r="B112" s="34"/>
      <c r="C112" s="19"/>
      <c r="D112" s="257"/>
      <c r="E112" s="21"/>
      <c r="F112" s="15"/>
      <c r="G112" s="141">
        <f>IF(OR(H112="○",Q112="○"),"○","")</f>
      </c>
      <c r="H112" s="141">
        <f>IF(OR(K112="○",L112="○"),"○","")</f>
      </c>
      <c r="I112" s="17"/>
      <c r="J112" s="17"/>
      <c r="K112" s="15"/>
      <c r="L112" s="141">
        <f>IF(OR(M112="○",N112="○",O112="○",P112="○"),"○","")</f>
      </c>
      <c r="M112" s="15"/>
      <c r="N112" s="15"/>
      <c r="O112" s="15"/>
      <c r="P112" s="15"/>
      <c r="Q112" s="141">
        <f>IF(OR(R112="○",S112="○",T112="○",U112="○",V112="○",W112="○"),"○","")</f>
      </c>
      <c r="R112" s="16"/>
      <c r="S112" s="15"/>
      <c r="T112" s="15"/>
      <c r="U112" s="15"/>
      <c r="V112" s="15"/>
      <c r="W112" s="117"/>
      <c r="X112" s="125"/>
      <c r="Y112" s="120"/>
    </row>
    <row r="113" spans="2:25" ht="18" customHeight="1" thickBot="1" thickTop="1">
      <c r="B113" s="209"/>
      <c r="C113" s="210">
        <f>COUNTA(C108:C112)</f>
        <v>0</v>
      </c>
      <c r="D113" s="211">
        <f>COUNTA(D108:D112)</f>
        <v>0</v>
      </c>
      <c r="E113" s="212"/>
      <c r="F113" s="211">
        <f>COUNTIF(F108:F112,"○")</f>
        <v>0</v>
      </c>
      <c r="G113" s="213">
        <f>COUNTIF(G108:G112,"○")</f>
        <v>0</v>
      </c>
      <c r="H113" s="213">
        <f>COUNTIF(H108:H112,"○")</f>
        <v>0</v>
      </c>
      <c r="I113" s="214"/>
      <c r="J113" s="214"/>
      <c r="K113" s="211">
        <f aca="true" t="shared" si="24" ref="K113:X113">COUNTIF(K108:K112,"○")</f>
        <v>0</v>
      </c>
      <c r="L113" s="213">
        <f t="shared" si="24"/>
        <v>0</v>
      </c>
      <c r="M113" s="211">
        <f t="shared" si="24"/>
        <v>0</v>
      </c>
      <c r="N113" s="211">
        <f t="shared" si="24"/>
        <v>0</v>
      </c>
      <c r="O113" s="211">
        <f t="shared" si="24"/>
        <v>0</v>
      </c>
      <c r="P113" s="211">
        <f t="shared" si="24"/>
        <v>0</v>
      </c>
      <c r="Q113" s="213">
        <f t="shared" si="24"/>
        <v>0</v>
      </c>
      <c r="R113" s="211">
        <f t="shared" si="24"/>
        <v>0</v>
      </c>
      <c r="S113" s="211">
        <f t="shared" si="24"/>
        <v>0</v>
      </c>
      <c r="T113" s="215">
        <f t="shared" si="24"/>
        <v>0</v>
      </c>
      <c r="U113" s="211">
        <f t="shared" si="24"/>
        <v>0</v>
      </c>
      <c r="V113" s="211">
        <f t="shared" si="24"/>
        <v>0</v>
      </c>
      <c r="W113" s="211">
        <f t="shared" si="24"/>
        <v>0</v>
      </c>
      <c r="X113" s="216">
        <f t="shared" si="24"/>
        <v>0</v>
      </c>
      <c r="Y113" s="207"/>
    </row>
    <row r="114" spans="2:25" ht="18" customHeight="1" thickBot="1" thickTop="1">
      <c r="B114" s="217"/>
      <c r="C114" s="200" t="s">
        <v>136</v>
      </c>
      <c r="D114" s="201">
        <f>F114+G114</f>
        <v>0</v>
      </c>
      <c r="E114" s="202"/>
      <c r="F114" s="201">
        <f>F113</f>
        <v>0</v>
      </c>
      <c r="G114" s="203">
        <f>H114+Q114</f>
        <v>0</v>
      </c>
      <c r="H114" s="203">
        <f>K114+L114</f>
        <v>0</v>
      </c>
      <c r="I114" s="204"/>
      <c r="J114" s="204"/>
      <c r="K114" s="201">
        <f>K113</f>
        <v>0</v>
      </c>
      <c r="L114" s="203">
        <f>SUM(M114:P114)</f>
        <v>0</v>
      </c>
      <c r="M114" s="201">
        <f>M113</f>
        <v>0</v>
      </c>
      <c r="N114" s="201">
        <f>N113</f>
        <v>0</v>
      </c>
      <c r="O114" s="201">
        <f>O113</f>
        <v>0</v>
      </c>
      <c r="P114" s="201">
        <f>P113</f>
        <v>0</v>
      </c>
      <c r="Q114" s="203">
        <f>SUM(R114:W114)</f>
        <v>0</v>
      </c>
      <c r="R114" s="201">
        <f aca="true" t="shared" si="25" ref="R114:W114">R113</f>
        <v>0</v>
      </c>
      <c r="S114" s="201">
        <f t="shared" si="25"/>
        <v>0</v>
      </c>
      <c r="T114" s="201">
        <f t="shared" si="25"/>
        <v>0</v>
      </c>
      <c r="U114" s="201">
        <f t="shared" si="25"/>
        <v>0</v>
      </c>
      <c r="V114" s="201">
        <f t="shared" si="25"/>
        <v>0</v>
      </c>
      <c r="W114" s="205">
        <f t="shared" si="25"/>
        <v>0</v>
      </c>
      <c r="X114" s="218"/>
      <c r="Y114" s="207" t="str">
        <f>IF(D113=D114,"OK","要確認")</f>
        <v>OK</v>
      </c>
    </row>
    <row r="115" spans="1:25" ht="18" customHeight="1">
      <c r="A115">
        <v>14</v>
      </c>
      <c r="B115" s="29" t="s">
        <v>56</v>
      </c>
      <c r="C115" s="36"/>
      <c r="D115" s="37"/>
      <c r="E115" s="37"/>
      <c r="F115" s="38"/>
      <c r="G115" s="39"/>
      <c r="H115" s="39"/>
      <c r="I115" s="38"/>
      <c r="J115" s="38"/>
      <c r="K115" s="38"/>
      <c r="L115" s="39"/>
      <c r="M115" s="38"/>
      <c r="N115" s="38"/>
      <c r="O115" s="38"/>
      <c r="P115" s="38"/>
      <c r="Q115" s="39"/>
      <c r="R115" s="39"/>
      <c r="S115" s="38"/>
      <c r="T115" s="38"/>
      <c r="U115" s="38"/>
      <c r="V115" s="38"/>
      <c r="W115" s="38"/>
      <c r="X115" s="128"/>
      <c r="Y115" s="66"/>
    </row>
    <row r="116" spans="2:25" ht="18" customHeight="1">
      <c r="B116" s="34"/>
      <c r="C116" s="13"/>
      <c r="D116" s="256"/>
      <c r="E116" s="14"/>
      <c r="F116" s="15"/>
      <c r="G116" s="141">
        <f>IF(OR(H116="○",Q116="○"),"○","")</f>
      </c>
      <c r="H116" s="141">
        <f>IF(OR(K116="○",L116="○"),"○","")</f>
      </c>
      <c r="I116" s="17"/>
      <c r="J116" s="17"/>
      <c r="K116" s="15"/>
      <c r="L116" s="141">
        <f>IF(OR(M116="○",N116="○",O116="○",P116="○"),"○","")</f>
      </c>
      <c r="M116" s="15"/>
      <c r="N116" s="15"/>
      <c r="O116" s="15"/>
      <c r="P116" s="15"/>
      <c r="Q116" s="141">
        <f>IF(OR(R116="○",S116="○",T116="○",U116="○",V116="○",W116="○"),"○","")</f>
      </c>
      <c r="R116" s="16"/>
      <c r="S116" s="15"/>
      <c r="T116" s="15"/>
      <c r="U116" s="15"/>
      <c r="V116" s="15"/>
      <c r="W116" s="117"/>
      <c r="X116" s="125"/>
      <c r="Y116" s="120"/>
    </row>
    <row r="117" spans="2:25" ht="18" customHeight="1">
      <c r="B117" s="34"/>
      <c r="C117" s="13"/>
      <c r="D117" s="256"/>
      <c r="E117" s="14"/>
      <c r="F117" s="15"/>
      <c r="G117" s="141">
        <f>IF(OR(H117="○",Q117="○"),"○","")</f>
      </c>
      <c r="H117" s="141">
        <f>IF(OR(K117="○",L117="○"),"○","")</f>
      </c>
      <c r="I117" s="17"/>
      <c r="J117" s="17"/>
      <c r="K117" s="15"/>
      <c r="L117" s="141">
        <f>IF(OR(M117="○",N117="○",O117="○",P117="○"),"○","")</f>
      </c>
      <c r="M117" s="15"/>
      <c r="N117" s="15"/>
      <c r="O117" s="15"/>
      <c r="P117" s="15"/>
      <c r="Q117" s="141">
        <f>IF(OR(R117="○",S117="○",T117="○",U117="○",V117="○",W117="○"),"○","")</f>
      </c>
      <c r="R117" s="16"/>
      <c r="S117" s="15"/>
      <c r="T117" s="15"/>
      <c r="U117" s="15"/>
      <c r="V117" s="15"/>
      <c r="W117" s="117"/>
      <c r="X117" s="125"/>
      <c r="Y117" s="120"/>
    </row>
    <row r="118" spans="2:25" ht="18" customHeight="1">
      <c r="B118" s="34"/>
      <c r="C118" s="13"/>
      <c r="D118" s="256"/>
      <c r="E118" s="14"/>
      <c r="F118" s="15"/>
      <c r="G118" s="141">
        <f>IF(OR(H118="○",Q118="○"),"○","")</f>
      </c>
      <c r="H118" s="141">
        <f>IF(OR(K118="○",L118="○"),"○","")</f>
      </c>
      <c r="I118" s="17"/>
      <c r="J118" s="17"/>
      <c r="K118" s="15"/>
      <c r="L118" s="141">
        <f>IF(OR(M118="○",N118="○",O118="○",P118="○"),"○","")</f>
      </c>
      <c r="M118" s="15"/>
      <c r="N118" s="15"/>
      <c r="O118" s="15"/>
      <c r="P118" s="15"/>
      <c r="Q118" s="141">
        <f>IF(OR(R118="○",S118="○",T118="○",U118="○",V118="○",W118="○"),"○","")</f>
      </c>
      <c r="R118" s="16"/>
      <c r="S118" s="15"/>
      <c r="T118" s="15"/>
      <c r="U118" s="15"/>
      <c r="V118" s="15"/>
      <c r="W118" s="117"/>
      <c r="X118" s="125"/>
      <c r="Y118" s="120"/>
    </row>
    <row r="119" spans="2:25" ht="18" customHeight="1">
      <c r="B119" s="34"/>
      <c r="C119" s="19"/>
      <c r="D119" s="256"/>
      <c r="E119" s="14"/>
      <c r="F119" s="15"/>
      <c r="G119" s="141">
        <f>IF(OR(H119="○",Q119="○"),"○","")</f>
      </c>
      <c r="H119" s="141">
        <f>IF(OR(K119="○",L119="○"),"○","")</f>
      </c>
      <c r="I119" s="17"/>
      <c r="J119" s="17"/>
      <c r="K119" s="15"/>
      <c r="L119" s="141">
        <f>IF(OR(M119="○",N119="○",O119="○",P119="○"),"○","")</f>
      </c>
      <c r="M119" s="15"/>
      <c r="N119" s="15"/>
      <c r="O119" s="15"/>
      <c r="P119" s="15"/>
      <c r="Q119" s="141">
        <f>IF(OR(R119="○",S119="○",T119="○",U119="○",V119="○",W119="○"),"○","")</f>
      </c>
      <c r="R119" s="16"/>
      <c r="S119" s="15"/>
      <c r="T119" s="15"/>
      <c r="U119" s="15"/>
      <c r="V119" s="15"/>
      <c r="W119" s="117"/>
      <c r="X119" s="125"/>
      <c r="Y119" s="120"/>
    </row>
    <row r="120" spans="2:25" ht="18" customHeight="1" thickBot="1">
      <c r="B120" s="34"/>
      <c r="C120" s="19"/>
      <c r="D120" s="257"/>
      <c r="E120" s="21"/>
      <c r="F120" s="15"/>
      <c r="G120" s="141">
        <f>IF(OR(H120="○",Q120="○"),"○","")</f>
      </c>
      <c r="H120" s="141">
        <f>IF(OR(K120="○",L120="○"),"○","")</f>
      </c>
      <c r="I120" s="17"/>
      <c r="J120" s="17"/>
      <c r="K120" s="15"/>
      <c r="L120" s="141">
        <f>IF(OR(M120="○",N120="○",O120="○",P120="○"),"○","")</f>
      </c>
      <c r="M120" s="15"/>
      <c r="N120" s="15"/>
      <c r="O120" s="15"/>
      <c r="P120" s="15"/>
      <c r="Q120" s="141">
        <f>IF(OR(R120="○",S120="○",T120="○",U120="○",V120="○",W120="○"),"○","")</f>
      </c>
      <c r="R120" s="16"/>
      <c r="S120" s="15"/>
      <c r="T120" s="15"/>
      <c r="U120" s="15"/>
      <c r="V120" s="15"/>
      <c r="W120" s="117"/>
      <c r="X120" s="125"/>
      <c r="Y120" s="120"/>
    </row>
    <row r="121" spans="2:25" ht="18" customHeight="1" thickBot="1" thickTop="1">
      <c r="B121" s="209"/>
      <c r="C121" s="210">
        <f>COUNTA(C116:C120)</f>
        <v>0</v>
      </c>
      <c r="D121" s="211">
        <f>COUNTA(D116:D120)</f>
        <v>0</v>
      </c>
      <c r="E121" s="212"/>
      <c r="F121" s="211">
        <f>COUNTIF(F116:F120,"○")</f>
        <v>0</v>
      </c>
      <c r="G121" s="213">
        <f>COUNTIF(G116:G120,"○")</f>
        <v>0</v>
      </c>
      <c r="H121" s="213">
        <f>COUNTIF(H116:H120,"○")</f>
        <v>0</v>
      </c>
      <c r="I121" s="214"/>
      <c r="J121" s="214"/>
      <c r="K121" s="211">
        <f aca="true" t="shared" si="26" ref="K121:X121">COUNTIF(K116:K120,"○")</f>
        <v>0</v>
      </c>
      <c r="L121" s="213">
        <f t="shared" si="26"/>
        <v>0</v>
      </c>
      <c r="M121" s="211">
        <f t="shared" si="26"/>
        <v>0</v>
      </c>
      <c r="N121" s="211">
        <f t="shared" si="26"/>
        <v>0</v>
      </c>
      <c r="O121" s="211">
        <f t="shared" si="26"/>
        <v>0</v>
      </c>
      <c r="P121" s="211">
        <f t="shared" si="26"/>
        <v>0</v>
      </c>
      <c r="Q121" s="213">
        <f t="shared" si="26"/>
        <v>0</v>
      </c>
      <c r="R121" s="211">
        <f t="shared" si="26"/>
        <v>0</v>
      </c>
      <c r="S121" s="211">
        <f t="shared" si="26"/>
        <v>0</v>
      </c>
      <c r="T121" s="215">
        <f t="shared" si="26"/>
        <v>0</v>
      </c>
      <c r="U121" s="211">
        <f t="shared" si="26"/>
        <v>0</v>
      </c>
      <c r="V121" s="211">
        <f t="shared" si="26"/>
        <v>0</v>
      </c>
      <c r="W121" s="211">
        <f t="shared" si="26"/>
        <v>0</v>
      </c>
      <c r="X121" s="216">
        <f t="shared" si="26"/>
        <v>0</v>
      </c>
      <c r="Y121" s="207"/>
    </row>
    <row r="122" spans="2:25" ht="18" customHeight="1" thickBot="1" thickTop="1">
      <c r="B122" s="217"/>
      <c r="C122" s="200" t="s">
        <v>136</v>
      </c>
      <c r="D122" s="201">
        <f>F122+G122</f>
        <v>0</v>
      </c>
      <c r="E122" s="202"/>
      <c r="F122" s="201">
        <f>F121</f>
        <v>0</v>
      </c>
      <c r="G122" s="203">
        <f>H122+Q122</f>
        <v>0</v>
      </c>
      <c r="H122" s="203">
        <f>K122+L122</f>
        <v>0</v>
      </c>
      <c r="I122" s="204"/>
      <c r="J122" s="204"/>
      <c r="K122" s="201">
        <f>K121</f>
        <v>0</v>
      </c>
      <c r="L122" s="203">
        <f>SUM(M122:P122)</f>
        <v>0</v>
      </c>
      <c r="M122" s="201">
        <f>M121</f>
        <v>0</v>
      </c>
      <c r="N122" s="201">
        <f>N121</f>
        <v>0</v>
      </c>
      <c r="O122" s="201">
        <f>O121</f>
        <v>0</v>
      </c>
      <c r="P122" s="201">
        <f>P121</f>
        <v>0</v>
      </c>
      <c r="Q122" s="203">
        <f>SUM(R122:W122)</f>
        <v>0</v>
      </c>
      <c r="R122" s="201">
        <f aca="true" t="shared" si="27" ref="R122:W122">R121</f>
        <v>0</v>
      </c>
      <c r="S122" s="201">
        <f t="shared" si="27"/>
        <v>0</v>
      </c>
      <c r="T122" s="201">
        <f t="shared" si="27"/>
        <v>0</v>
      </c>
      <c r="U122" s="201">
        <f t="shared" si="27"/>
        <v>0</v>
      </c>
      <c r="V122" s="201">
        <f t="shared" si="27"/>
        <v>0</v>
      </c>
      <c r="W122" s="205">
        <f t="shared" si="27"/>
        <v>0</v>
      </c>
      <c r="X122" s="218"/>
      <c r="Y122" s="207" t="str">
        <f>IF(D121=D122,"OK","要確認")</f>
        <v>OK</v>
      </c>
    </row>
    <row r="123" spans="1:25" ht="18" customHeight="1" thickTop="1">
      <c r="A123">
        <v>15</v>
      </c>
      <c r="B123" s="29" t="s">
        <v>57</v>
      </c>
      <c r="C123" s="40"/>
      <c r="D123" s="41"/>
      <c r="E123" s="41"/>
      <c r="F123" s="42"/>
      <c r="G123" s="43"/>
      <c r="H123" s="43"/>
      <c r="I123" s="42"/>
      <c r="J123" s="42"/>
      <c r="K123" s="42"/>
      <c r="L123" s="43"/>
      <c r="M123" s="42"/>
      <c r="N123" s="42"/>
      <c r="O123" s="42"/>
      <c r="P123" s="42"/>
      <c r="Q123" s="43"/>
      <c r="R123" s="43"/>
      <c r="S123" s="42"/>
      <c r="T123" s="42"/>
      <c r="U123" s="42"/>
      <c r="V123" s="42"/>
      <c r="W123" s="42"/>
      <c r="X123" s="129"/>
      <c r="Y123" s="67"/>
    </row>
    <row r="124" spans="2:25" ht="18" customHeight="1">
      <c r="B124" s="34"/>
      <c r="C124" s="13"/>
      <c r="D124" s="256"/>
      <c r="E124" s="14"/>
      <c r="F124" s="15"/>
      <c r="G124" s="141">
        <f>IF(OR(H124="○",Q124="○"),"○","")</f>
      </c>
      <c r="H124" s="141">
        <f>IF(OR(K124="○",L124="○"),"○","")</f>
      </c>
      <c r="I124" s="17"/>
      <c r="J124" s="17"/>
      <c r="K124" s="15"/>
      <c r="L124" s="141">
        <f>IF(OR(M124="○",N124="○",O124="○",P124="○"),"○","")</f>
      </c>
      <c r="M124" s="15"/>
      <c r="N124" s="15"/>
      <c r="O124" s="15"/>
      <c r="P124" s="15"/>
      <c r="Q124" s="141">
        <f>IF(OR(R124="○",S124="○",T124="○",U124="○",V124="○",W124="○"),"○","")</f>
      </c>
      <c r="R124" s="16"/>
      <c r="S124" s="15"/>
      <c r="T124" s="15"/>
      <c r="U124" s="15"/>
      <c r="V124" s="15"/>
      <c r="W124" s="117"/>
      <c r="X124" s="125"/>
      <c r="Y124" s="120"/>
    </row>
    <row r="125" spans="2:25" ht="18" customHeight="1">
      <c r="B125" s="34"/>
      <c r="C125" s="13"/>
      <c r="D125" s="256"/>
      <c r="E125" s="14"/>
      <c r="F125" s="15"/>
      <c r="G125" s="141">
        <f>IF(OR(H125="○",Q125="○"),"○","")</f>
      </c>
      <c r="H125" s="141">
        <f>IF(OR(K125="○",L125="○"),"○","")</f>
      </c>
      <c r="I125" s="17"/>
      <c r="J125" s="17"/>
      <c r="K125" s="15"/>
      <c r="L125" s="141">
        <f>IF(OR(M125="○",N125="○",O125="○",P125="○"),"○","")</f>
      </c>
      <c r="M125" s="15"/>
      <c r="N125" s="15"/>
      <c r="O125" s="15"/>
      <c r="P125" s="15"/>
      <c r="Q125" s="141">
        <f>IF(OR(R125="○",S125="○",T125="○",U125="○",V125="○",W125="○"),"○","")</f>
      </c>
      <c r="R125" s="16"/>
      <c r="S125" s="15"/>
      <c r="T125" s="15"/>
      <c r="U125" s="15"/>
      <c r="V125" s="15"/>
      <c r="W125" s="117"/>
      <c r="X125" s="125"/>
      <c r="Y125" s="120"/>
    </row>
    <row r="126" spans="2:25" ht="18" customHeight="1">
      <c r="B126" s="34"/>
      <c r="C126" s="13"/>
      <c r="D126" s="256"/>
      <c r="E126" s="14"/>
      <c r="F126" s="15"/>
      <c r="G126" s="141">
        <f>IF(OR(H126="○",Q126="○"),"○","")</f>
      </c>
      <c r="H126" s="141">
        <f>IF(OR(K126="○",L126="○"),"○","")</f>
      </c>
      <c r="I126" s="17"/>
      <c r="J126" s="17"/>
      <c r="K126" s="15"/>
      <c r="L126" s="141">
        <f>IF(OR(M126="○",N126="○",O126="○",P126="○"),"○","")</f>
      </c>
      <c r="M126" s="15"/>
      <c r="N126" s="15"/>
      <c r="O126" s="15"/>
      <c r="P126" s="15"/>
      <c r="Q126" s="141">
        <f>IF(OR(R126="○",S126="○",T126="○",U126="○",V126="○",W126="○"),"○","")</f>
      </c>
      <c r="R126" s="16"/>
      <c r="S126" s="15"/>
      <c r="T126" s="15"/>
      <c r="U126" s="15"/>
      <c r="V126" s="15"/>
      <c r="W126" s="117"/>
      <c r="X126" s="125"/>
      <c r="Y126" s="120"/>
    </row>
    <row r="127" spans="2:25" ht="18" customHeight="1">
      <c r="B127" s="34"/>
      <c r="C127" s="19"/>
      <c r="D127" s="256"/>
      <c r="E127" s="14"/>
      <c r="F127" s="15"/>
      <c r="G127" s="141">
        <f>IF(OR(H127="○",Q127="○"),"○","")</f>
      </c>
      <c r="H127" s="141">
        <f>IF(OR(K127="○",L127="○"),"○","")</f>
      </c>
      <c r="I127" s="17"/>
      <c r="J127" s="17"/>
      <c r="K127" s="15"/>
      <c r="L127" s="141">
        <f>IF(OR(M127="○",N127="○",O127="○",P127="○"),"○","")</f>
      </c>
      <c r="M127" s="15"/>
      <c r="N127" s="15"/>
      <c r="O127" s="15"/>
      <c r="P127" s="15"/>
      <c r="Q127" s="141">
        <f>IF(OR(R127="○",S127="○",T127="○",U127="○",V127="○",W127="○"),"○","")</f>
      </c>
      <c r="R127" s="16"/>
      <c r="S127" s="15"/>
      <c r="T127" s="15"/>
      <c r="U127" s="15"/>
      <c r="V127" s="15"/>
      <c r="W127" s="117"/>
      <c r="X127" s="125"/>
      <c r="Y127" s="120"/>
    </row>
    <row r="128" spans="2:25" ht="18" customHeight="1" thickBot="1">
      <c r="B128" s="34"/>
      <c r="C128" s="19"/>
      <c r="D128" s="257"/>
      <c r="E128" s="21"/>
      <c r="F128" s="15"/>
      <c r="G128" s="141">
        <f>IF(OR(H128="○",Q128="○"),"○","")</f>
      </c>
      <c r="H128" s="141">
        <f>IF(OR(K128="○",L128="○"),"○","")</f>
      </c>
      <c r="I128" s="17"/>
      <c r="J128" s="17"/>
      <c r="K128" s="15"/>
      <c r="L128" s="141">
        <f>IF(OR(M128="○",N128="○",O128="○",P128="○"),"○","")</f>
      </c>
      <c r="M128" s="15"/>
      <c r="N128" s="15"/>
      <c r="O128" s="15"/>
      <c r="P128" s="15"/>
      <c r="Q128" s="141">
        <f>IF(OR(R128="○",S128="○",T128="○",U128="○",V128="○",W128="○"),"○","")</f>
      </c>
      <c r="R128" s="16"/>
      <c r="S128" s="15"/>
      <c r="T128" s="15"/>
      <c r="U128" s="15"/>
      <c r="V128" s="15"/>
      <c r="W128" s="117"/>
      <c r="X128" s="125"/>
      <c r="Y128" s="120"/>
    </row>
    <row r="129" spans="2:25" ht="18" customHeight="1" thickBot="1" thickTop="1">
      <c r="B129" s="209"/>
      <c r="C129" s="210">
        <f>COUNTA(C124:C128)</f>
        <v>0</v>
      </c>
      <c r="D129" s="211">
        <f>COUNTA(D124:D128)</f>
        <v>0</v>
      </c>
      <c r="E129" s="212"/>
      <c r="F129" s="211">
        <f>COUNTIF(F124:F128,"○")</f>
        <v>0</v>
      </c>
      <c r="G129" s="213">
        <f>COUNTIF(G124:G128,"○")</f>
        <v>0</v>
      </c>
      <c r="H129" s="213">
        <f>COUNTIF(H124:H128,"○")</f>
        <v>0</v>
      </c>
      <c r="I129" s="214"/>
      <c r="J129" s="214"/>
      <c r="K129" s="211">
        <f aca="true" t="shared" si="28" ref="K129:X129">COUNTIF(K124:K128,"○")</f>
        <v>0</v>
      </c>
      <c r="L129" s="213">
        <f t="shared" si="28"/>
        <v>0</v>
      </c>
      <c r="M129" s="211">
        <f t="shared" si="28"/>
        <v>0</v>
      </c>
      <c r="N129" s="211">
        <f t="shared" si="28"/>
        <v>0</v>
      </c>
      <c r="O129" s="211">
        <f t="shared" si="28"/>
        <v>0</v>
      </c>
      <c r="P129" s="211">
        <f t="shared" si="28"/>
        <v>0</v>
      </c>
      <c r="Q129" s="213">
        <f t="shared" si="28"/>
        <v>0</v>
      </c>
      <c r="R129" s="211">
        <f t="shared" si="28"/>
        <v>0</v>
      </c>
      <c r="S129" s="211">
        <f t="shared" si="28"/>
        <v>0</v>
      </c>
      <c r="T129" s="215">
        <f t="shared" si="28"/>
        <v>0</v>
      </c>
      <c r="U129" s="211">
        <f t="shared" si="28"/>
        <v>0</v>
      </c>
      <c r="V129" s="211">
        <f t="shared" si="28"/>
        <v>0</v>
      </c>
      <c r="W129" s="211">
        <f t="shared" si="28"/>
        <v>0</v>
      </c>
      <c r="X129" s="216">
        <f t="shared" si="28"/>
        <v>0</v>
      </c>
      <c r="Y129" s="207"/>
    </row>
    <row r="130" spans="2:25" ht="18" customHeight="1" thickBot="1" thickTop="1">
      <c r="B130" s="217"/>
      <c r="C130" s="200" t="s">
        <v>136</v>
      </c>
      <c r="D130" s="201">
        <f>F130+G130</f>
        <v>0</v>
      </c>
      <c r="E130" s="202"/>
      <c r="F130" s="201">
        <f>F129</f>
        <v>0</v>
      </c>
      <c r="G130" s="203">
        <f>H130+Q130</f>
        <v>0</v>
      </c>
      <c r="H130" s="203">
        <f>K130+L130</f>
        <v>0</v>
      </c>
      <c r="I130" s="204"/>
      <c r="J130" s="204"/>
      <c r="K130" s="201">
        <f>K129</f>
        <v>0</v>
      </c>
      <c r="L130" s="203">
        <f>SUM(M130:P130)</f>
        <v>0</v>
      </c>
      <c r="M130" s="201">
        <f>M129</f>
        <v>0</v>
      </c>
      <c r="N130" s="201">
        <f>N129</f>
        <v>0</v>
      </c>
      <c r="O130" s="201">
        <f>O129</f>
        <v>0</v>
      </c>
      <c r="P130" s="201">
        <f>P129</f>
        <v>0</v>
      </c>
      <c r="Q130" s="203">
        <f>SUM(R130:W130)</f>
        <v>0</v>
      </c>
      <c r="R130" s="201">
        <f aca="true" t="shared" si="29" ref="R130:W130">R129</f>
        <v>0</v>
      </c>
      <c r="S130" s="201">
        <f t="shared" si="29"/>
        <v>0</v>
      </c>
      <c r="T130" s="201">
        <f t="shared" si="29"/>
        <v>0</v>
      </c>
      <c r="U130" s="201">
        <f t="shared" si="29"/>
        <v>0</v>
      </c>
      <c r="V130" s="201">
        <f t="shared" si="29"/>
        <v>0</v>
      </c>
      <c r="W130" s="205">
        <f t="shared" si="29"/>
        <v>0</v>
      </c>
      <c r="X130" s="218"/>
      <c r="Y130" s="207" t="str">
        <f>IF(D129=D130,"OK","要確認")</f>
        <v>OK</v>
      </c>
    </row>
    <row r="131" spans="1:25" ht="18" customHeight="1">
      <c r="A131">
        <v>16</v>
      </c>
      <c r="B131" s="29" t="s">
        <v>58</v>
      </c>
      <c r="C131" s="36"/>
      <c r="D131" s="37"/>
      <c r="E131" s="37"/>
      <c r="F131" s="38"/>
      <c r="G131" s="39"/>
      <c r="H131" s="39"/>
      <c r="I131" s="38"/>
      <c r="J131" s="38"/>
      <c r="K131" s="38"/>
      <c r="L131" s="39"/>
      <c r="M131" s="38"/>
      <c r="N131" s="38"/>
      <c r="O131" s="38"/>
      <c r="P131" s="38"/>
      <c r="Q131" s="39"/>
      <c r="R131" s="39"/>
      <c r="S131" s="38"/>
      <c r="T131" s="38"/>
      <c r="U131" s="38"/>
      <c r="V131" s="38"/>
      <c r="W131" s="38"/>
      <c r="X131" s="128"/>
      <c r="Y131" s="66"/>
    </row>
    <row r="132" spans="2:25" ht="18" customHeight="1">
      <c r="B132" s="34"/>
      <c r="C132" s="13"/>
      <c r="D132" s="256"/>
      <c r="E132" s="14"/>
      <c r="F132" s="15"/>
      <c r="G132" s="141">
        <f>IF(OR(H132="○",Q132="○"),"○","")</f>
      </c>
      <c r="H132" s="141">
        <f>IF(OR(K132="○",L132="○"),"○","")</f>
      </c>
      <c r="I132" s="17"/>
      <c r="J132" s="17"/>
      <c r="K132" s="15"/>
      <c r="L132" s="141">
        <f>IF(OR(M132="○",N132="○",O132="○",P132="○"),"○","")</f>
      </c>
      <c r="M132" s="15"/>
      <c r="N132" s="15"/>
      <c r="O132" s="15"/>
      <c r="P132" s="15"/>
      <c r="Q132" s="141">
        <f>IF(OR(R132="○",S132="○",T132="○",U132="○",V132="○",W132="○"),"○","")</f>
      </c>
      <c r="R132" s="16"/>
      <c r="S132" s="15"/>
      <c r="T132" s="15"/>
      <c r="U132" s="15"/>
      <c r="V132" s="15"/>
      <c r="W132" s="117"/>
      <c r="X132" s="125"/>
      <c r="Y132" s="120"/>
    </row>
    <row r="133" spans="2:25" ht="18" customHeight="1">
      <c r="B133" s="34"/>
      <c r="C133" s="13"/>
      <c r="D133" s="256"/>
      <c r="E133" s="14"/>
      <c r="F133" s="15"/>
      <c r="G133" s="141">
        <f>IF(OR(H133="○",Q133="○"),"○","")</f>
      </c>
      <c r="H133" s="141">
        <f>IF(OR(K133="○",L133="○"),"○","")</f>
      </c>
      <c r="I133" s="17"/>
      <c r="J133" s="17"/>
      <c r="K133" s="15"/>
      <c r="L133" s="141">
        <f>IF(OR(M133="○",N133="○",O133="○",P133="○"),"○","")</f>
      </c>
      <c r="M133" s="15"/>
      <c r="N133" s="15"/>
      <c r="O133" s="15"/>
      <c r="P133" s="15"/>
      <c r="Q133" s="141">
        <f>IF(OR(R133="○",S133="○",T133="○",U133="○",V133="○",W133="○"),"○","")</f>
      </c>
      <c r="R133" s="16"/>
      <c r="S133" s="15"/>
      <c r="T133" s="15"/>
      <c r="U133" s="15"/>
      <c r="V133" s="15"/>
      <c r="W133" s="117"/>
      <c r="X133" s="125"/>
      <c r="Y133" s="120"/>
    </row>
    <row r="134" spans="2:25" ht="18" customHeight="1">
      <c r="B134" s="34"/>
      <c r="C134" s="13"/>
      <c r="D134" s="256"/>
      <c r="E134" s="14"/>
      <c r="F134" s="15"/>
      <c r="G134" s="141">
        <f>IF(OR(H134="○",Q134="○"),"○","")</f>
      </c>
      <c r="H134" s="141">
        <f>IF(OR(K134="○",L134="○"),"○","")</f>
      </c>
      <c r="I134" s="17"/>
      <c r="J134" s="17"/>
      <c r="K134" s="15"/>
      <c r="L134" s="141">
        <f>IF(OR(M134="○",N134="○",O134="○",P134="○"),"○","")</f>
      </c>
      <c r="M134" s="15"/>
      <c r="N134" s="15"/>
      <c r="O134" s="15"/>
      <c r="P134" s="15"/>
      <c r="Q134" s="141">
        <f>IF(OR(R134="○",S134="○",T134="○",U134="○",V134="○",W134="○"),"○","")</f>
      </c>
      <c r="R134" s="16"/>
      <c r="S134" s="15"/>
      <c r="T134" s="15"/>
      <c r="U134" s="15"/>
      <c r="V134" s="15"/>
      <c r="W134" s="117"/>
      <c r="X134" s="125"/>
      <c r="Y134" s="120"/>
    </row>
    <row r="135" spans="2:25" ht="18" customHeight="1">
      <c r="B135" s="34"/>
      <c r="C135" s="19"/>
      <c r="D135" s="256"/>
      <c r="E135" s="14"/>
      <c r="F135" s="15"/>
      <c r="G135" s="141">
        <f>IF(OR(H135="○",Q135="○"),"○","")</f>
      </c>
      <c r="H135" s="141">
        <f>IF(OR(K135="○",L135="○"),"○","")</f>
      </c>
      <c r="I135" s="17"/>
      <c r="J135" s="17"/>
      <c r="K135" s="15"/>
      <c r="L135" s="141">
        <f>IF(OR(M135="○",N135="○",O135="○",P135="○"),"○","")</f>
      </c>
      <c r="M135" s="15"/>
      <c r="N135" s="15"/>
      <c r="O135" s="15"/>
      <c r="P135" s="15"/>
      <c r="Q135" s="141">
        <f>IF(OR(R135="○",S135="○",T135="○",U135="○",V135="○",W135="○"),"○","")</f>
      </c>
      <c r="R135" s="16"/>
      <c r="S135" s="15"/>
      <c r="T135" s="15"/>
      <c r="U135" s="15"/>
      <c r="V135" s="15"/>
      <c r="W135" s="117"/>
      <c r="X135" s="125"/>
      <c r="Y135" s="120"/>
    </row>
    <row r="136" spans="2:25" ht="18" customHeight="1" thickBot="1">
      <c r="B136" s="34"/>
      <c r="C136" s="19"/>
      <c r="D136" s="257"/>
      <c r="E136" s="21"/>
      <c r="F136" s="15"/>
      <c r="G136" s="141">
        <f>IF(OR(H136="○",Q136="○"),"○","")</f>
      </c>
      <c r="H136" s="141">
        <f>IF(OR(K136="○",L136="○"),"○","")</f>
      </c>
      <c r="I136" s="17"/>
      <c r="J136" s="17"/>
      <c r="K136" s="15"/>
      <c r="L136" s="141">
        <f>IF(OR(M136="○",N136="○",O136="○",P136="○"),"○","")</f>
      </c>
      <c r="M136" s="15"/>
      <c r="N136" s="15"/>
      <c r="O136" s="15"/>
      <c r="P136" s="15"/>
      <c r="Q136" s="141">
        <f>IF(OR(R136="○",S136="○",T136="○",U136="○",V136="○",W136="○"),"○","")</f>
      </c>
      <c r="R136" s="16"/>
      <c r="S136" s="15"/>
      <c r="T136" s="15"/>
      <c r="U136" s="15"/>
      <c r="V136" s="15"/>
      <c r="W136" s="117"/>
      <c r="X136" s="125"/>
      <c r="Y136" s="120"/>
    </row>
    <row r="137" spans="2:25" ht="18" customHeight="1" thickBot="1" thickTop="1">
      <c r="B137" s="209"/>
      <c r="C137" s="210">
        <f>COUNTA(C132:C136)</f>
        <v>0</v>
      </c>
      <c r="D137" s="211">
        <f>COUNTA(D132:D136)</f>
        <v>0</v>
      </c>
      <c r="E137" s="212"/>
      <c r="F137" s="211">
        <f>COUNTIF(F132:F136,"○")</f>
        <v>0</v>
      </c>
      <c r="G137" s="213">
        <f>COUNTIF(G132:G136,"○")</f>
        <v>0</v>
      </c>
      <c r="H137" s="213">
        <f>COUNTIF(H132:H136,"○")</f>
        <v>0</v>
      </c>
      <c r="I137" s="214"/>
      <c r="J137" s="214"/>
      <c r="K137" s="211">
        <f aca="true" t="shared" si="30" ref="K137:X137">COUNTIF(K132:K136,"○")</f>
        <v>0</v>
      </c>
      <c r="L137" s="213">
        <f t="shared" si="30"/>
        <v>0</v>
      </c>
      <c r="M137" s="211">
        <f t="shared" si="30"/>
        <v>0</v>
      </c>
      <c r="N137" s="211">
        <f t="shared" si="30"/>
        <v>0</v>
      </c>
      <c r="O137" s="211">
        <f t="shared" si="30"/>
        <v>0</v>
      </c>
      <c r="P137" s="211">
        <f t="shared" si="30"/>
        <v>0</v>
      </c>
      <c r="Q137" s="213">
        <f t="shared" si="30"/>
        <v>0</v>
      </c>
      <c r="R137" s="211">
        <f t="shared" si="30"/>
        <v>0</v>
      </c>
      <c r="S137" s="211">
        <f t="shared" si="30"/>
        <v>0</v>
      </c>
      <c r="T137" s="215">
        <f t="shared" si="30"/>
        <v>0</v>
      </c>
      <c r="U137" s="211">
        <f t="shared" si="30"/>
        <v>0</v>
      </c>
      <c r="V137" s="211">
        <f t="shared" si="30"/>
        <v>0</v>
      </c>
      <c r="W137" s="211">
        <f t="shared" si="30"/>
        <v>0</v>
      </c>
      <c r="X137" s="216">
        <f t="shared" si="30"/>
        <v>0</v>
      </c>
      <c r="Y137" s="207"/>
    </row>
    <row r="138" spans="2:25" ht="18" customHeight="1" thickBot="1" thickTop="1">
      <c r="B138" s="217"/>
      <c r="C138" s="200" t="s">
        <v>136</v>
      </c>
      <c r="D138" s="201">
        <f>F138+G138</f>
        <v>0</v>
      </c>
      <c r="E138" s="202"/>
      <c r="F138" s="201">
        <f>F137</f>
        <v>0</v>
      </c>
      <c r="G138" s="203">
        <f>H138+Q138</f>
        <v>0</v>
      </c>
      <c r="H138" s="203">
        <f>K138+L138</f>
        <v>0</v>
      </c>
      <c r="I138" s="204"/>
      <c r="J138" s="204"/>
      <c r="K138" s="201">
        <f>K137</f>
        <v>0</v>
      </c>
      <c r="L138" s="203">
        <f>SUM(M138:P138)</f>
        <v>0</v>
      </c>
      <c r="M138" s="201">
        <f>M137</f>
        <v>0</v>
      </c>
      <c r="N138" s="201">
        <f>N137</f>
        <v>0</v>
      </c>
      <c r="O138" s="201">
        <f>O137</f>
        <v>0</v>
      </c>
      <c r="P138" s="201">
        <f>P137</f>
        <v>0</v>
      </c>
      <c r="Q138" s="203">
        <f>SUM(R138:W138)</f>
        <v>0</v>
      </c>
      <c r="R138" s="201">
        <f aca="true" t="shared" si="31" ref="R138:W138">R137</f>
        <v>0</v>
      </c>
      <c r="S138" s="201">
        <f t="shared" si="31"/>
        <v>0</v>
      </c>
      <c r="T138" s="201">
        <f t="shared" si="31"/>
        <v>0</v>
      </c>
      <c r="U138" s="201">
        <f t="shared" si="31"/>
        <v>0</v>
      </c>
      <c r="V138" s="201">
        <f t="shared" si="31"/>
        <v>0</v>
      </c>
      <c r="W138" s="205">
        <f t="shared" si="31"/>
        <v>0</v>
      </c>
      <c r="X138" s="218"/>
      <c r="Y138" s="207" t="str">
        <f>IF(D137=D138,"OK","要確認")</f>
        <v>OK</v>
      </c>
    </row>
    <row r="139" spans="1:25" ht="18" customHeight="1">
      <c r="A139">
        <v>17</v>
      </c>
      <c r="B139" s="29" t="s">
        <v>59</v>
      </c>
      <c r="C139" s="36"/>
      <c r="D139" s="37"/>
      <c r="E139" s="37"/>
      <c r="F139" s="38"/>
      <c r="G139" s="39"/>
      <c r="H139" s="39"/>
      <c r="I139" s="38"/>
      <c r="J139" s="38"/>
      <c r="K139" s="38"/>
      <c r="L139" s="39"/>
      <c r="M139" s="38"/>
      <c r="N139" s="38"/>
      <c r="O139" s="38"/>
      <c r="P139" s="38"/>
      <c r="Q139" s="39"/>
      <c r="R139" s="39"/>
      <c r="S139" s="38"/>
      <c r="T139" s="38"/>
      <c r="U139" s="38"/>
      <c r="V139" s="38"/>
      <c r="W139" s="38"/>
      <c r="X139" s="128"/>
      <c r="Y139" s="66"/>
    </row>
    <row r="140" spans="2:25" ht="18" customHeight="1">
      <c r="B140" s="34"/>
      <c r="C140" s="13"/>
      <c r="D140" s="256"/>
      <c r="E140" s="14"/>
      <c r="F140" s="15"/>
      <c r="G140" s="141">
        <f>IF(OR(H140="○",Q140="○"),"○","")</f>
      </c>
      <c r="H140" s="141">
        <f>IF(OR(K140="○",L140="○"),"○","")</f>
      </c>
      <c r="I140" s="17"/>
      <c r="J140" s="17"/>
      <c r="K140" s="15"/>
      <c r="L140" s="141">
        <f>IF(OR(M140="○",N140="○",O140="○",P140="○"),"○","")</f>
      </c>
      <c r="M140" s="15"/>
      <c r="N140" s="15"/>
      <c r="O140" s="15"/>
      <c r="P140" s="15"/>
      <c r="Q140" s="141">
        <f>IF(OR(R140="○",S140="○",T140="○",U140="○",V140="○",W140="○"),"○","")</f>
      </c>
      <c r="R140" s="16"/>
      <c r="S140" s="15"/>
      <c r="T140" s="15"/>
      <c r="U140" s="15"/>
      <c r="V140" s="15"/>
      <c r="W140" s="117"/>
      <c r="X140" s="125"/>
      <c r="Y140" s="120"/>
    </row>
    <row r="141" spans="2:25" ht="18" customHeight="1">
      <c r="B141" s="34"/>
      <c r="C141" s="13"/>
      <c r="D141" s="256"/>
      <c r="E141" s="14"/>
      <c r="F141" s="15"/>
      <c r="G141" s="141">
        <f>IF(OR(H141="○",Q141="○"),"○","")</f>
      </c>
      <c r="H141" s="141">
        <f>IF(OR(K141="○",L141="○"),"○","")</f>
      </c>
      <c r="I141" s="17"/>
      <c r="J141" s="17"/>
      <c r="K141" s="15"/>
      <c r="L141" s="141">
        <f>IF(OR(M141="○",N141="○",O141="○",P141="○"),"○","")</f>
      </c>
      <c r="M141" s="15"/>
      <c r="N141" s="15"/>
      <c r="O141" s="15"/>
      <c r="P141" s="15"/>
      <c r="Q141" s="141">
        <f>IF(OR(R141="○",S141="○",T141="○",U141="○",V141="○",W141="○"),"○","")</f>
      </c>
      <c r="R141" s="16"/>
      <c r="S141" s="15"/>
      <c r="T141" s="15"/>
      <c r="U141" s="15"/>
      <c r="V141" s="15"/>
      <c r="W141" s="117"/>
      <c r="X141" s="125"/>
      <c r="Y141" s="120"/>
    </row>
    <row r="142" spans="2:25" ht="18" customHeight="1">
      <c r="B142" s="34"/>
      <c r="C142" s="13"/>
      <c r="D142" s="256"/>
      <c r="E142" s="14"/>
      <c r="F142" s="15"/>
      <c r="G142" s="141">
        <f>IF(OR(H142="○",Q142="○"),"○","")</f>
      </c>
      <c r="H142" s="141">
        <f>IF(OR(K142="○",L142="○"),"○","")</f>
      </c>
      <c r="I142" s="17"/>
      <c r="J142" s="17"/>
      <c r="K142" s="15"/>
      <c r="L142" s="141">
        <f>IF(OR(M142="○",N142="○",O142="○",P142="○"),"○","")</f>
      </c>
      <c r="M142" s="15"/>
      <c r="N142" s="15"/>
      <c r="O142" s="15"/>
      <c r="P142" s="15"/>
      <c r="Q142" s="141">
        <f>IF(OR(R142="○",S142="○",T142="○",U142="○",V142="○",W142="○"),"○","")</f>
      </c>
      <c r="R142" s="16"/>
      <c r="S142" s="15"/>
      <c r="T142" s="15"/>
      <c r="U142" s="15"/>
      <c r="V142" s="15"/>
      <c r="W142" s="117"/>
      <c r="X142" s="125"/>
      <c r="Y142" s="120"/>
    </row>
    <row r="143" spans="2:25" ht="18" customHeight="1">
      <c r="B143" s="34"/>
      <c r="C143" s="19"/>
      <c r="D143" s="256"/>
      <c r="E143" s="14"/>
      <c r="F143" s="15"/>
      <c r="G143" s="141">
        <f>IF(OR(H143="○",Q143="○"),"○","")</f>
      </c>
      <c r="H143" s="141">
        <f>IF(OR(K143="○",L143="○"),"○","")</f>
      </c>
      <c r="I143" s="17"/>
      <c r="J143" s="17"/>
      <c r="K143" s="15"/>
      <c r="L143" s="141">
        <f>IF(OR(M143="○",N143="○",O143="○",P143="○"),"○","")</f>
      </c>
      <c r="M143" s="15"/>
      <c r="N143" s="15"/>
      <c r="O143" s="15"/>
      <c r="P143" s="15"/>
      <c r="Q143" s="141">
        <f>IF(OR(R143="○",S143="○",T143="○",U143="○",V143="○",W143="○"),"○","")</f>
      </c>
      <c r="R143" s="16"/>
      <c r="S143" s="15"/>
      <c r="T143" s="15"/>
      <c r="U143" s="15"/>
      <c r="V143" s="15"/>
      <c r="W143" s="117"/>
      <c r="X143" s="125"/>
      <c r="Y143" s="120"/>
    </row>
    <row r="144" spans="2:25" ht="18" customHeight="1" thickBot="1">
      <c r="B144" s="34"/>
      <c r="C144" s="19"/>
      <c r="D144" s="257"/>
      <c r="E144" s="21"/>
      <c r="F144" s="15"/>
      <c r="G144" s="141">
        <f>IF(OR(H144="○",Q144="○"),"○","")</f>
      </c>
      <c r="H144" s="141">
        <f>IF(OR(K144="○",L144="○"),"○","")</f>
      </c>
      <c r="I144" s="17"/>
      <c r="J144" s="17"/>
      <c r="K144" s="15"/>
      <c r="L144" s="141">
        <f>IF(OR(M144="○",N144="○",O144="○",P144="○"),"○","")</f>
      </c>
      <c r="M144" s="15"/>
      <c r="N144" s="15"/>
      <c r="O144" s="15"/>
      <c r="P144" s="15"/>
      <c r="Q144" s="141">
        <f>IF(OR(R144="○",S144="○",T144="○",U144="○",V144="○",W144="○"),"○","")</f>
      </c>
      <c r="R144" s="16"/>
      <c r="S144" s="15"/>
      <c r="T144" s="15"/>
      <c r="U144" s="15"/>
      <c r="V144" s="15"/>
      <c r="W144" s="117"/>
      <c r="X144" s="125"/>
      <c r="Y144" s="120"/>
    </row>
    <row r="145" spans="2:25" ht="18" customHeight="1" thickBot="1" thickTop="1">
      <c r="B145" s="209"/>
      <c r="C145" s="210">
        <f>COUNTA(C140:C144)</f>
        <v>0</v>
      </c>
      <c r="D145" s="211">
        <f>COUNTA(D140:D144)</f>
        <v>0</v>
      </c>
      <c r="E145" s="212"/>
      <c r="F145" s="211">
        <f>COUNTIF(F140:F144,"○")</f>
        <v>0</v>
      </c>
      <c r="G145" s="213">
        <f>COUNTIF(G140:G144,"○")</f>
        <v>0</v>
      </c>
      <c r="H145" s="213">
        <f>COUNTIF(H140:H144,"○")</f>
        <v>0</v>
      </c>
      <c r="I145" s="214"/>
      <c r="J145" s="214"/>
      <c r="K145" s="211">
        <f aca="true" t="shared" si="32" ref="K145:X145">COUNTIF(K140:K144,"○")</f>
        <v>0</v>
      </c>
      <c r="L145" s="213">
        <f t="shared" si="32"/>
        <v>0</v>
      </c>
      <c r="M145" s="211">
        <f t="shared" si="32"/>
        <v>0</v>
      </c>
      <c r="N145" s="211">
        <f t="shared" si="32"/>
        <v>0</v>
      </c>
      <c r="O145" s="211">
        <f t="shared" si="32"/>
        <v>0</v>
      </c>
      <c r="P145" s="211">
        <f t="shared" si="32"/>
        <v>0</v>
      </c>
      <c r="Q145" s="213">
        <f t="shared" si="32"/>
        <v>0</v>
      </c>
      <c r="R145" s="211">
        <f t="shared" si="32"/>
        <v>0</v>
      </c>
      <c r="S145" s="211">
        <f t="shared" si="32"/>
        <v>0</v>
      </c>
      <c r="T145" s="215">
        <f t="shared" si="32"/>
        <v>0</v>
      </c>
      <c r="U145" s="211">
        <f t="shared" si="32"/>
        <v>0</v>
      </c>
      <c r="V145" s="211">
        <f t="shared" si="32"/>
        <v>0</v>
      </c>
      <c r="W145" s="211">
        <f t="shared" si="32"/>
        <v>0</v>
      </c>
      <c r="X145" s="216">
        <f t="shared" si="32"/>
        <v>0</v>
      </c>
      <c r="Y145" s="207"/>
    </row>
    <row r="146" spans="2:25" ht="18" customHeight="1" thickBot="1" thickTop="1">
      <c r="B146" s="217"/>
      <c r="C146" s="200" t="s">
        <v>136</v>
      </c>
      <c r="D146" s="201">
        <f>F146+G146</f>
        <v>0</v>
      </c>
      <c r="E146" s="202"/>
      <c r="F146" s="201">
        <f>F145</f>
        <v>0</v>
      </c>
      <c r="G146" s="203">
        <f>H146+Q146</f>
        <v>0</v>
      </c>
      <c r="H146" s="203">
        <f>K146+L146</f>
        <v>0</v>
      </c>
      <c r="I146" s="204"/>
      <c r="J146" s="204"/>
      <c r="K146" s="201">
        <f>K145</f>
        <v>0</v>
      </c>
      <c r="L146" s="203">
        <f>SUM(M146:P146)</f>
        <v>0</v>
      </c>
      <c r="M146" s="201">
        <f>M145</f>
        <v>0</v>
      </c>
      <c r="N146" s="201">
        <f>N145</f>
        <v>0</v>
      </c>
      <c r="O146" s="201">
        <f>O145</f>
        <v>0</v>
      </c>
      <c r="P146" s="201">
        <f>P145</f>
        <v>0</v>
      </c>
      <c r="Q146" s="203">
        <f>SUM(R146:W146)</f>
        <v>0</v>
      </c>
      <c r="R146" s="201">
        <f aca="true" t="shared" si="33" ref="R146:W146">R145</f>
        <v>0</v>
      </c>
      <c r="S146" s="201">
        <f t="shared" si="33"/>
        <v>0</v>
      </c>
      <c r="T146" s="201">
        <f t="shared" si="33"/>
        <v>0</v>
      </c>
      <c r="U146" s="201">
        <f t="shared" si="33"/>
        <v>0</v>
      </c>
      <c r="V146" s="201">
        <f t="shared" si="33"/>
        <v>0</v>
      </c>
      <c r="W146" s="205">
        <f t="shared" si="33"/>
        <v>0</v>
      </c>
      <c r="X146" s="218"/>
      <c r="Y146" s="207" t="str">
        <f>IF(D145=D146,"OK","要確認")</f>
        <v>OK</v>
      </c>
    </row>
    <row r="147" spans="1:25" ht="18" customHeight="1" thickTop="1">
      <c r="A147">
        <v>18</v>
      </c>
      <c r="B147" s="29" t="s">
        <v>60</v>
      </c>
      <c r="C147" s="40"/>
      <c r="D147" s="41"/>
      <c r="E147" s="41"/>
      <c r="F147" s="42"/>
      <c r="G147" s="43"/>
      <c r="H147" s="43"/>
      <c r="I147" s="42"/>
      <c r="J147" s="42"/>
      <c r="K147" s="42"/>
      <c r="L147" s="43"/>
      <c r="M147" s="42"/>
      <c r="N147" s="42"/>
      <c r="O147" s="42"/>
      <c r="P147" s="42"/>
      <c r="Q147" s="43"/>
      <c r="R147" s="43"/>
      <c r="S147" s="42"/>
      <c r="T147" s="42"/>
      <c r="U147" s="42"/>
      <c r="V147" s="42"/>
      <c r="W147" s="42"/>
      <c r="X147" s="129"/>
      <c r="Y147" s="67"/>
    </row>
    <row r="148" spans="2:25" ht="18" customHeight="1">
      <c r="B148" s="34"/>
      <c r="C148" s="13"/>
      <c r="D148" s="256"/>
      <c r="E148" s="14"/>
      <c r="F148" s="15"/>
      <c r="G148" s="141">
        <f>IF(OR(H148="○",Q148="○"),"○","")</f>
      </c>
      <c r="H148" s="141">
        <f>IF(OR(K148="○",L148="○"),"○","")</f>
      </c>
      <c r="I148" s="17"/>
      <c r="J148" s="17"/>
      <c r="K148" s="15"/>
      <c r="L148" s="141">
        <f>IF(OR(M148="○",N148="○",O148="○",P148="○"),"○","")</f>
      </c>
      <c r="M148" s="15"/>
      <c r="N148" s="15"/>
      <c r="O148" s="15"/>
      <c r="P148" s="15"/>
      <c r="Q148" s="141">
        <f>IF(OR(R148="○",S148="○",T148="○",U148="○",V148="○",W148="○"),"○","")</f>
      </c>
      <c r="R148" s="16"/>
      <c r="S148" s="15"/>
      <c r="T148" s="15"/>
      <c r="U148" s="15"/>
      <c r="V148" s="15"/>
      <c r="W148" s="117"/>
      <c r="X148" s="125"/>
      <c r="Y148" s="120"/>
    </row>
    <row r="149" spans="2:25" ht="18" customHeight="1">
      <c r="B149" s="34"/>
      <c r="C149" s="13"/>
      <c r="D149" s="256"/>
      <c r="E149" s="14"/>
      <c r="F149" s="15"/>
      <c r="G149" s="141">
        <f>IF(OR(H149="○",Q149="○"),"○","")</f>
      </c>
      <c r="H149" s="141">
        <f>IF(OR(K149="○",L149="○"),"○","")</f>
      </c>
      <c r="I149" s="17"/>
      <c r="J149" s="17"/>
      <c r="K149" s="15"/>
      <c r="L149" s="141">
        <f>IF(OR(M149="○",N149="○",O149="○",P149="○"),"○","")</f>
      </c>
      <c r="M149" s="15"/>
      <c r="N149" s="15"/>
      <c r="O149" s="15"/>
      <c r="P149" s="15"/>
      <c r="Q149" s="141">
        <f>IF(OR(R149="○",S149="○",T149="○",U149="○",V149="○",W149="○"),"○","")</f>
      </c>
      <c r="R149" s="16"/>
      <c r="S149" s="15"/>
      <c r="T149" s="15"/>
      <c r="U149" s="15"/>
      <c r="V149" s="15"/>
      <c r="W149" s="117"/>
      <c r="X149" s="125"/>
      <c r="Y149" s="120"/>
    </row>
    <row r="150" spans="2:25" ht="18" customHeight="1">
      <c r="B150" s="34"/>
      <c r="C150" s="13"/>
      <c r="D150" s="256"/>
      <c r="E150" s="14"/>
      <c r="F150" s="15"/>
      <c r="G150" s="141">
        <f>IF(OR(H150="○",Q150="○"),"○","")</f>
      </c>
      <c r="H150" s="141">
        <f>IF(OR(K150="○",L150="○"),"○","")</f>
      </c>
      <c r="I150" s="17"/>
      <c r="J150" s="17"/>
      <c r="K150" s="15"/>
      <c r="L150" s="141">
        <f>IF(OR(M150="○",N150="○",O150="○",P150="○"),"○","")</f>
      </c>
      <c r="M150" s="15"/>
      <c r="N150" s="15"/>
      <c r="O150" s="15"/>
      <c r="P150" s="15"/>
      <c r="Q150" s="141">
        <f>IF(OR(R150="○",S150="○",T150="○",U150="○",V150="○",W150="○"),"○","")</f>
      </c>
      <c r="R150" s="16"/>
      <c r="S150" s="15"/>
      <c r="T150" s="15"/>
      <c r="U150" s="15"/>
      <c r="V150" s="15"/>
      <c r="W150" s="117"/>
      <c r="X150" s="125"/>
      <c r="Y150" s="120"/>
    </row>
    <row r="151" spans="2:25" ht="18" customHeight="1">
      <c r="B151" s="34"/>
      <c r="C151" s="19"/>
      <c r="D151" s="256"/>
      <c r="E151" s="14"/>
      <c r="F151" s="15"/>
      <c r="G151" s="141">
        <f>IF(OR(H151="○",Q151="○"),"○","")</f>
      </c>
      <c r="H151" s="141">
        <f>IF(OR(K151="○",L151="○"),"○","")</f>
      </c>
      <c r="I151" s="17"/>
      <c r="J151" s="17"/>
      <c r="K151" s="15"/>
      <c r="L151" s="141">
        <f>IF(OR(M151="○",N151="○",O151="○",P151="○"),"○","")</f>
      </c>
      <c r="M151" s="15"/>
      <c r="N151" s="15"/>
      <c r="O151" s="15"/>
      <c r="P151" s="15"/>
      <c r="Q151" s="141">
        <f>IF(OR(R151="○",S151="○",T151="○",U151="○",V151="○",W151="○"),"○","")</f>
      </c>
      <c r="R151" s="16"/>
      <c r="S151" s="15"/>
      <c r="T151" s="15"/>
      <c r="U151" s="15"/>
      <c r="V151" s="15"/>
      <c r="W151" s="117"/>
      <c r="X151" s="125"/>
      <c r="Y151" s="120"/>
    </row>
    <row r="152" spans="2:25" ht="18" customHeight="1" thickBot="1">
      <c r="B152" s="34"/>
      <c r="C152" s="19"/>
      <c r="D152" s="257"/>
      <c r="E152" s="21"/>
      <c r="F152" s="15"/>
      <c r="G152" s="141">
        <f>IF(OR(H152="○",Q152="○"),"○","")</f>
      </c>
      <c r="H152" s="141">
        <f>IF(OR(K152="○",L152="○"),"○","")</f>
      </c>
      <c r="I152" s="17"/>
      <c r="J152" s="17"/>
      <c r="K152" s="15"/>
      <c r="L152" s="141">
        <f>IF(OR(M152="○",N152="○",O152="○",P152="○"),"○","")</f>
      </c>
      <c r="M152" s="15"/>
      <c r="N152" s="15"/>
      <c r="O152" s="15"/>
      <c r="P152" s="15"/>
      <c r="Q152" s="141">
        <f>IF(OR(R152="○",S152="○",T152="○",U152="○",V152="○",W152="○"),"○","")</f>
      </c>
      <c r="R152" s="16"/>
      <c r="S152" s="15"/>
      <c r="T152" s="15"/>
      <c r="U152" s="15"/>
      <c r="V152" s="15"/>
      <c r="W152" s="117"/>
      <c r="X152" s="125"/>
      <c r="Y152" s="120"/>
    </row>
    <row r="153" spans="2:25" ht="18" customHeight="1" thickBot="1" thickTop="1">
      <c r="B153" s="209"/>
      <c r="C153" s="210">
        <f>COUNTA(C148:C152)</f>
        <v>0</v>
      </c>
      <c r="D153" s="211">
        <f>COUNTA(D148:D152)</f>
        <v>0</v>
      </c>
      <c r="E153" s="212"/>
      <c r="F153" s="211">
        <f>COUNTIF(F148:F152,"○")</f>
        <v>0</v>
      </c>
      <c r="G153" s="213">
        <f>COUNTIF(G148:G152,"○")</f>
        <v>0</v>
      </c>
      <c r="H153" s="213">
        <f>COUNTIF(H148:H152,"○")</f>
        <v>0</v>
      </c>
      <c r="I153" s="214"/>
      <c r="J153" s="214"/>
      <c r="K153" s="211">
        <f aca="true" t="shared" si="34" ref="K153:X153">COUNTIF(K148:K152,"○")</f>
        <v>0</v>
      </c>
      <c r="L153" s="213">
        <f t="shared" si="34"/>
        <v>0</v>
      </c>
      <c r="M153" s="211">
        <f t="shared" si="34"/>
        <v>0</v>
      </c>
      <c r="N153" s="211">
        <f t="shared" si="34"/>
        <v>0</v>
      </c>
      <c r="O153" s="211">
        <f t="shared" si="34"/>
        <v>0</v>
      </c>
      <c r="P153" s="211">
        <f t="shared" si="34"/>
        <v>0</v>
      </c>
      <c r="Q153" s="213">
        <f t="shared" si="34"/>
        <v>0</v>
      </c>
      <c r="R153" s="211">
        <f t="shared" si="34"/>
        <v>0</v>
      </c>
      <c r="S153" s="211">
        <f t="shared" si="34"/>
        <v>0</v>
      </c>
      <c r="T153" s="215">
        <f t="shared" si="34"/>
        <v>0</v>
      </c>
      <c r="U153" s="211">
        <f t="shared" si="34"/>
        <v>0</v>
      </c>
      <c r="V153" s="211">
        <f t="shared" si="34"/>
        <v>0</v>
      </c>
      <c r="W153" s="211">
        <f t="shared" si="34"/>
        <v>0</v>
      </c>
      <c r="X153" s="216">
        <f t="shared" si="34"/>
        <v>0</v>
      </c>
      <c r="Y153" s="207"/>
    </row>
    <row r="154" spans="2:25" ht="18" customHeight="1" thickBot="1" thickTop="1">
      <c r="B154" s="217"/>
      <c r="C154" s="200" t="s">
        <v>136</v>
      </c>
      <c r="D154" s="201">
        <f>F154+G154</f>
        <v>0</v>
      </c>
      <c r="E154" s="202"/>
      <c r="F154" s="201">
        <f>F153</f>
        <v>0</v>
      </c>
      <c r="G154" s="203">
        <f>H154+Q154</f>
        <v>0</v>
      </c>
      <c r="H154" s="203">
        <f>K154+L154</f>
        <v>0</v>
      </c>
      <c r="I154" s="204"/>
      <c r="J154" s="204"/>
      <c r="K154" s="201">
        <f>K153</f>
        <v>0</v>
      </c>
      <c r="L154" s="203">
        <f>SUM(M154:P154)</f>
        <v>0</v>
      </c>
      <c r="M154" s="201">
        <f>M153</f>
        <v>0</v>
      </c>
      <c r="N154" s="201">
        <f>N153</f>
        <v>0</v>
      </c>
      <c r="O154" s="201">
        <f>O153</f>
        <v>0</v>
      </c>
      <c r="P154" s="201">
        <f>P153</f>
        <v>0</v>
      </c>
      <c r="Q154" s="203">
        <f>SUM(R154:W154)</f>
        <v>0</v>
      </c>
      <c r="R154" s="201">
        <f aca="true" t="shared" si="35" ref="R154:W154">R153</f>
        <v>0</v>
      </c>
      <c r="S154" s="201">
        <f t="shared" si="35"/>
        <v>0</v>
      </c>
      <c r="T154" s="201">
        <f t="shared" si="35"/>
        <v>0</v>
      </c>
      <c r="U154" s="201">
        <f t="shared" si="35"/>
        <v>0</v>
      </c>
      <c r="V154" s="201">
        <f t="shared" si="35"/>
        <v>0</v>
      </c>
      <c r="W154" s="205">
        <f t="shared" si="35"/>
        <v>0</v>
      </c>
      <c r="X154" s="218"/>
      <c r="Y154" s="207" t="str">
        <f>IF(D153=D154,"OK","要確認")</f>
        <v>OK</v>
      </c>
    </row>
    <row r="155" spans="1:25" ht="18" customHeight="1">
      <c r="A155">
        <v>19</v>
      </c>
      <c r="B155" s="29" t="s">
        <v>61</v>
      </c>
      <c r="C155" s="36"/>
      <c r="D155" s="37"/>
      <c r="E155" s="37"/>
      <c r="F155" s="38"/>
      <c r="G155" s="39"/>
      <c r="H155" s="39"/>
      <c r="I155" s="38"/>
      <c r="J155" s="38"/>
      <c r="K155" s="38"/>
      <c r="L155" s="39"/>
      <c r="M155" s="38"/>
      <c r="N155" s="38"/>
      <c r="O155" s="38"/>
      <c r="P155" s="38"/>
      <c r="Q155" s="39"/>
      <c r="R155" s="39"/>
      <c r="S155" s="38"/>
      <c r="T155" s="38"/>
      <c r="U155" s="38"/>
      <c r="V155" s="38"/>
      <c r="W155" s="38"/>
      <c r="X155" s="128"/>
      <c r="Y155" s="66"/>
    </row>
    <row r="156" spans="2:25" ht="18" customHeight="1">
      <c r="B156" s="34"/>
      <c r="C156" s="13"/>
      <c r="D156" s="256"/>
      <c r="E156" s="14"/>
      <c r="F156" s="15"/>
      <c r="G156" s="141">
        <f>IF(OR(H156="○",Q156="○"),"○","")</f>
      </c>
      <c r="H156" s="141">
        <f>IF(OR(K156="○",L156="○"),"○","")</f>
      </c>
      <c r="I156" s="17"/>
      <c r="J156" s="17"/>
      <c r="K156" s="15"/>
      <c r="L156" s="141">
        <f>IF(OR(M156="○",N156="○",O156="○",P156="○"),"○","")</f>
      </c>
      <c r="M156" s="15"/>
      <c r="N156" s="15"/>
      <c r="O156" s="15"/>
      <c r="P156" s="15"/>
      <c r="Q156" s="141">
        <f>IF(OR(R156="○",S156="○",T156="○",U156="○",V156="○",W156="○"),"○","")</f>
      </c>
      <c r="R156" s="16"/>
      <c r="S156" s="15"/>
      <c r="T156" s="15"/>
      <c r="U156" s="15"/>
      <c r="V156" s="15"/>
      <c r="W156" s="117"/>
      <c r="X156" s="125"/>
      <c r="Y156" s="120"/>
    </row>
    <row r="157" spans="2:25" ht="18" customHeight="1">
      <c r="B157" s="34"/>
      <c r="C157" s="13"/>
      <c r="D157" s="256"/>
      <c r="E157" s="14"/>
      <c r="F157" s="15"/>
      <c r="G157" s="141">
        <f>IF(OR(H157="○",Q157="○"),"○","")</f>
      </c>
      <c r="H157" s="141">
        <f>IF(OR(K157="○",L157="○"),"○","")</f>
      </c>
      <c r="I157" s="17"/>
      <c r="J157" s="17"/>
      <c r="K157" s="15"/>
      <c r="L157" s="141">
        <f>IF(OR(M157="○",N157="○",O157="○",P157="○"),"○","")</f>
      </c>
      <c r="M157" s="15"/>
      <c r="N157" s="15"/>
      <c r="O157" s="15"/>
      <c r="P157" s="15"/>
      <c r="Q157" s="141">
        <f>IF(OR(R157="○",S157="○",T157="○",U157="○",V157="○",W157="○"),"○","")</f>
      </c>
      <c r="R157" s="16"/>
      <c r="S157" s="15"/>
      <c r="T157" s="15"/>
      <c r="U157" s="15"/>
      <c r="V157" s="15"/>
      <c r="W157" s="117"/>
      <c r="X157" s="125"/>
      <c r="Y157" s="120"/>
    </row>
    <row r="158" spans="2:25" ht="18" customHeight="1">
      <c r="B158" s="34"/>
      <c r="C158" s="13"/>
      <c r="D158" s="256"/>
      <c r="E158" s="14"/>
      <c r="F158" s="15"/>
      <c r="G158" s="141">
        <f>IF(OR(H158="○",Q158="○"),"○","")</f>
      </c>
      <c r="H158" s="141">
        <f>IF(OR(K158="○",L158="○"),"○","")</f>
      </c>
      <c r="I158" s="17"/>
      <c r="J158" s="17"/>
      <c r="K158" s="15"/>
      <c r="L158" s="141">
        <f>IF(OR(M158="○",N158="○",O158="○",P158="○"),"○","")</f>
      </c>
      <c r="M158" s="15"/>
      <c r="N158" s="15"/>
      <c r="O158" s="15"/>
      <c r="P158" s="15"/>
      <c r="Q158" s="141">
        <f>IF(OR(R158="○",S158="○",T158="○",U158="○",V158="○",W158="○"),"○","")</f>
      </c>
      <c r="R158" s="16"/>
      <c r="S158" s="15"/>
      <c r="T158" s="15"/>
      <c r="U158" s="15"/>
      <c r="V158" s="15"/>
      <c r="W158" s="117"/>
      <c r="X158" s="125"/>
      <c r="Y158" s="120"/>
    </row>
    <row r="159" spans="2:25" ht="18" customHeight="1">
      <c r="B159" s="34"/>
      <c r="C159" s="19"/>
      <c r="D159" s="256"/>
      <c r="E159" s="14"/>
      <c r="F159" s="15"/>
      <c r="G159" s="141">
        <f>IF(OR(H159="○",Q159="○"),"○","")</f>
      </c>
      <c r="H159" s="141">
        <f>IF(OR(K159="○",L159="○"),"○","")</f>
      </c>
      <c r="I159" s="17"/>
      <c r="J159" s="17"/>
      <c r="K159" s="15"/>
      <c r="L159" s="141">
        <f>IF(OR(M159="○",N159="○",O159="○",P159="○"),"○","")</f>
      </c>
      <c r="M159" s="15"/>
      <c r="N159" s="15"/>
      <c r="O159" s="15"/>
      <c r="P159" s="15"/>
      <c r="Q159" s="141">
        <f>IF(OR(R159="○",S159="○",T159="○",U159="○",V159="○",W159="○"),"○","")</f>
      </c>
      <c r="R159" s="16"/>
      <c r="S159" s="15"/>
      <c r="T159" s="15"/>
      <c r="U159" s="15"/>
      <c r="V159" s="15"/>
      <c r="W159" s="117"/>
      <c r="X159" s="125"/>
      <c r="Y159" s="120"/>
    </row>
    <row r="160" spans="2:25" ht="18" customHeight="1" thickBot="1">
      <c r="B160" s="34"/>
      <c r="C160" s="19"/>
      <c r="D160" s="257"/>
      <c r="E160" s="21"/>
      <c r="F160" s="15"/>
      <c r="G160" s="141">
        <f>IF(OR(H160="○",Q160="○"),"○","")</f>
      </c>
      <c r="H160" s="141">
        <f>IF(OR(K160="○",L160="○"),"○","")</f>
      </c>
      <c r="I160" s="17"/>
      <c r="J160" s="17"/>
      <c r="K160" s="15"/>
      <c r="L160" s="141">
        <f>IF(OR(M160="○",N160="○",O160="○",P160="○"),"○","")</f>
      </c>
      <c r="M160" s="15"/>
      <c r="N160" s="15"/>
      <c r="O160" s="15"/>
      <c r="P160" s="15"/>
      <c r="Q160" s="141">
        <f>IF(OR(R160="○",S160="○",T160="○",U160="○",V160="○",W160="○"),"○","")</f>
      </c>
      <c r="R160" s="16"/>
      <c r="S160" s="15"/>
      <c r="T160" s="15"/>
      <c r="U160" s="15"/>
      <c r="V160" s="15"/>
      <c r="W160" s="117"/>
      <c r="X160" s="125"/>
      <c r="Y160" s="120"/>
    </row>
    <row r="161" spans="2:25" ht="18" customHeight="1" thickBot="1" thickTop="1">
      <c r="B161" s="209"/>
      <c r="C161" s="210">
        <f>COUNTA(C156:C160)</f>
        <v>0</v>
      </c>
      <c r="D161" s="211">
        <f>COUNTA(D156:D160)</f>
        <v>0</v>
      </c>
      <c r="E161" s="212"/>
      <c r="F161" s="211">
        <f>COUNTIF(F156:F160,"○")</f>
        <v>0</v>
      </c>
      <c r="G161" s="213">
        <f>COUNTIF(G156:G160,"○")</f>
        <v>0</v>
      </c>
      <c r="H161" s="213">
        <f>COUNTIF(H156:H160,"○")</f>
        <v>0</v>
      </c>
      <c r="I161" s="214"/>
      <c r="J161" s="214"/>
      <c r="K161" s="211">
        <f aca="true" t="shared" si="36" ref="K161:X161">COUNTIF(K156:K160,"○")</f>
        <v>0</v>
      </c>
      <c r="L161" s="213">
        <f t="shared" si="36"/>
        <v>0</v>
      </c>
      <c r="M161" s="211">
        <f t="shared" si="36"/>
        <v>0</v>
      </c>
      <c r="N161" s="211">
        <f t="shared" si="36"/>
        <v>0</v>
      </c>
      <c r="O161" s="211">
        <f t="shared" si="36"/>
        <v>0</v>
      </c>
      <c r="P161" s="211">
        <f t="shared" si="36"/>
        <v>0</v>
      </c>
      <c r="Q161" s="213">
        <f t="shared" si="36"/>
        <v>0</v>
      </c>
      <c r="R161" s="211">
        <f t="shared" si="36"/>
        <v>0</v>
      </c>
      <c r="S161" s="211">
        <f t="shared" si="36"/>
        <v>0</v>
      </c>
      <c r="T161" s="215">
        <f t="shared" si="36"/>
        <v>0</v>
      </c>
      <c r="U161" s="211">
        <f t="shared" si="36"/>
        <v>0</v>
      </c>
      <c r="V161" s="211">
        <f t="shared" si="36"/>
        <v>0</v>
      </c>
      <c r="W161" s="211">
        <f t="shared" si="36"/>
        <v>0</v>
      </c>
      <c r="X161" s="216">
        <f t="shared" si="36"/>
        <v>0</v>
      </c>
      <c r="Y161" s="207"/>
    </row>
    <row r="162" spans="2:25" ht="18" customHeight="1" thickBot="1" thickTop="1">
      <c r="B162" s="217"/>
      <c r="C162" s="200" t="s">
        <v>136</v>
      </c>
      <c r="D162" s="201">
        <f>F162+G162</f>
        <v>0</v>
      </c>
      <c r="E162" s="202"/>
      <c r="F162" s="201">
        <f>F161</f>
        <v>0</v>
      </c>
      <c r="G162" s="203">
        <f>H162+Q162</f>
        <v>0</v>
      </c>
      <c r="H162" s="203">
        <f>K162+L162</f>
        <v>0</v>
      </c>
      <c r="I162" s="204"/>
      <c r="J162" s="204"/>
      <c r="K162" s="201">
        <f>K161</f>
        <v>0</v>
      </c>
      <c r="L162" s="203">
        <f>SUM(M162:P162)</f>
        <v>0</v>
      </c>
      <c r="M162" s="201">
        <f>M161</f>
        <v>0</v>
      </c>
      <c r="N162" s="201">
        <f>N161</f>
        <v>0</v>
      </c>
      <c r="O162" s="201">
        <f>O161</f>
        <v>0</v>
      </c>
      <c r="P162" s="201">
        <f>P161</f>
        <v>0</v>
      </c>
      <c r="Q162" s="203">
        <f>SUM(R162:W162)</f>
        <v>0</v>
      </c>
      <c r="R162" s="201">
        <f aca="true" t="shared" si="37" ref="R162:W162">R161</f>
        <v>0</v>
      </c>
      <c r="S162" s="201">
        <f t="shared" si="37"/>
        <v>0</v>
      </c>
      <c r="T162" s="201">
        <f t="shared" si="37"/>
        <v>0</v>
      </c>
      <c r="U162" s="201">
        <f t="shared" si="37"/>
        <v>0</v>
      </c>
      <c r="V162" s="201">
        <f t="shared" si="37"/>
        <v>0</v>
      </c>
      <c r="W162" s="205">
        <f t="shared" si="37"/>
        <v>0</v>
      </c>
      <c r="X162" s="218"/>
      <c r="Y162" s="207" t="str">
        <f>IF(D161=D162,"OK","要確認")</f>
        <v>OK</v>
      </c>
    </row>
    <row r="163" spans="2:25" ht="18" customHeight="1" thickBot="1" thickTop="1">
      <c r="B163" s="44" t="s">
        <v>11</v>
      </c>
      <c r="C163" s="45"/>
      <c r="D163" s="46"/>
      <c r="E163" s="46"/>
      <c r="F163" s="46"/>
      <c r="G163" s="46"/>
      <c r="H163" s="46"/>
      <c r="I163" s="47"/>
      <c r="J163" s="47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130"/>
      <c r="Y163" s="68"/>
    </row>
    <row r="164" spans="2:25" ht="18" customHeight="1" thickBot="1" thickTop="1">
      <c r="B164" s="208"/>
      <c r="C164" s="105">
        <f>SUM(C17,C25,C33,C41,C49,C57,C65,C73,C81,C89,C97,C105,C113,C121,C129,C137,C145,C153,C161)</f>
        <v>0</v>
      </c>
      <c r="D164" s="111">
        <f>SUM(D17,D25,D33,D41,D49,D57,D65,D73,D81,D89,D97,D105,D113,D121,D129,D137,D145,D153,D161)</f>
        <v>0</v>
      </c>
      <c r="E164" s="112"/>
      <c r="F164" s="111">
        <f>SUM(F17,F25,F33,F41,F49,F57,F65,F73,F81,F89,F97,F105,F113,F121,F129,F137,F145,F153,F161)</f>
        <v>1</v>
      </c>
      <c r="G164" s="111">
        <f>SUM(G17,G25,G33,G41,G49,G57,G65,G73,G81,G89,G97,G105,G113,G121,G129,G137,G145,G153,G161)</f>
        <v>0</v>
      </c>
      <c r="H164" s="111">
        <f>SUM(H17,H25,H33,H41,H49,H57,H65,H73,H81,H89,H97,H105,H113,H121,H129,H137,H145,H153,H161)</f>
        <v>0</v>
      </c>
      <c r="I164" s="112"/>
      <c r="J164" s="112"/>
      <c r="K164" s="111">
        <f aca="true" t="shared" si="38" ref="K164:X164">SUM(K17,K25,K33,K41,K49,K57,K65,K73,K81,K89,K97,K105,K113,K121,K129,K137,K145,K153,K161)</f>
        <v>0</v>
      </c>
      <c r="L164" s="111">
        <f t="shared" si="38"/>
        <v>0</v>
      </c>
      <c r="M164" s="111">
        <f t="shared" si="38"/>
        <v>0</v>
      </c>
      <c r="N164" s="111">
        <f t="shared" si="38"/>
        <v>0</v>
      </c>
      <c r="O164" s="111">
        <f t="shared" si="38"/>
        <v>0</v>
      </c>
      <c r="P164" s="111">
        <f t="shared" si="38"/>
        <v>0</v>
      </c>
      <c r="Q164" s="111">
        <f t="shared" si="38"/>
        <v>0</v>
      </c>
      <c r="R164" s="111">
        <f t="shared" si="38"/>
        <v>0</v>
      </c>
      <c r="S164" s="111">
        <f t="shared" si="38"/>
        <v>0</v>
      </c>
      <c r="T164" s="111">
        <f t="shared" si="38"/>
        <v>0</v>
      </c>
      <c r="U164" s="111">
        <f t="shared" si="38"/>
        <v>0</v>
      </c>
      <c r="V164" s="111">
        <f t="shared" si="38"/>
        <v>0</v>
      </c>
      <c r="W164" s="133">
        <f t="shared" si="38"/>
        <v>0</v>
      </c>
      <c r="X164" s="134">
        <f t="shared" si="38"/>
        <v>0</v>
      </c>
      <c r="Y164" s="122"/>
    </row>
    <row r="165" spans="2:25" ht="18" customHeight="1" thickBot="1" thickTop="1">
      <c r="B165" s="217"/>
      <c r="C165" s="200" t="s">
        <v>136</v>
      </c>
      <c r="D165" s="201">
        <f>F165+G165</f>
        <v>1</v>
      </c>
      <c r="E165" s="202"/>
      <c r="F165" s="201">
        <f>F164</f>
        <v>1</v>
      </c>
      <c r="G165" s="203">
        <f>H165+Q165</f>
        <v>0</v>
      </c>
      <c r="H165" s="203">
        <f>K165+L165</f>
        <v>0</v>
      </c>
      <c r="I165" s="204"/>
      <c r="J165" s="204"/>
      <c r="K165" s="201">
        <f>K164</f>
        <v>0</v>
      </c>
      <c r="L165" s="203">
        <f>SUM(M165:P165)</f>
        <v>0</v>
      </c>
      <c r="M165" s="201">
        <f>M164</f>
        <v>0</v>
      </c>
      <c r="N165" s="201">
        <f>N164</f>
        <v>0</v>
      </c>
      <c r="O165" s="201">
        <f>O164</f>
        <v>0</v>
      </c>
      <c r="P165" s="201">
        <f>P164</f>
        <v>0</v>
      </c>
      <c r="Q165" s="203">
        <f>SUM(R165:W165)</f>
        <v>0</v>
      </c>
      <c r="R165" s="201">
        <f aca="true" t="shared" si="39" ref="R165:W165">R164</f>
        <v>0</v>
      </c>
      <c r="S165" s="201">
        <f t="shared" si="39"/>
        <v>0</v>
      </c>
      <c r="T165" s="201">
        <f t="shared" si="39"/>
        <v>0</v>
      </c>
      <c r="U165" s="201">
        <f t="shared" si="39"/>
        <v>0</v>
      </c>
      <c r="V165" s="201">
        <f t="shared" si="39"/>
        <v>0</v>
      </c>
      <c r="W165" s="205">
        <f t="shared" si="39"/>
        <v>0</v>
      </c>
      <c r="X165" s="218"/>
      <c r="Y165" s="207" t="str">
        <f>IF(D164=D165,"OK","要確認")</f>
        <v>要確認</v>
      </c>
    </row>
    <row r="166" ht="14.25" thickBot="1"/>
    <row r="167" spans="2:20" ht="14.25" thickBot="1">
      <c r="B167" s="281" t="s">
        <v>66</v>
      </c>
      <c r="C167" s="282"/>
      <c r="D167" s="282"/>
      <c r="E167" s="282"/>
      <c r="F167" s="283"/>
      <c r="H167" s="281" t="s">
        <v>14</v>
      </c>
      <c r="I167" s="282"/>
      <c r="J167" s="282"/>
      <c r="K167" s="282"/>
      <c r="L167" s="282"/>
      <c r="M167" s="282"/>
      <c r="N167" s="283"/>
      <c r="P167" s="281" t="s">
        <v>65</v>
      </c>
      <c r="Q167" s="282"/>
      <c r="R167" s="282"/>
      <c r="S167" s="282"/>
      <c r="T167" s="283"/>
    </row>
    <row r="168" spans="2:20" ht="18" thickBot="1">
      <c r="B168" s="284" t="s">
        <v>5</v>
      </c>
      <c r="C168" s="285"/>
      <c r="D168" s="285"/>
      <c r="E168" s="361"/>
      <c r="F168" s="9">
        <f>COUNTIF(Q12:Q161,"○")</f>
        <v>0</v>
      </c>
      <c r="H168" s="72" t="s">
        <v>15</v>
      </c>
      <c r="I168" s="73" t="s">
        <v>16</v>
      </c>
      <c r="J168" s="73" t="s">
        <v>17</v>
      </c>
      <c r="K168" s="73" t="s">
        <v>18</v>
      </c>
      <c r="L168" s="73" t="s">
        <v>19</v>
      </c>
      <c r="M168" s="73" t="s">
        <v>20</v>
      </c>
      <c r="N168" s="74" t="s">
        <v>21</v>
      </c>
      <c r="P168" s="344" t="s">
        <v>64</v>
      </c>
      <c r="Q168" s="345"/>
      <c r="R168" s="345"/>
      <c r="S168" s="360"/>
      <c r="T168" s="113">
        <f>COUNTIF(J12:J161,"&lt;0.7")</f>
        <v>0</v>
      </c>
    </row>
    <row r="169" spans="2:14" ht="18" thickBot="1">
      <c r="B169" s="291" t="s">
        <v>67</v>
      </c>
      <c r="C169" s="292"/>
      <c r="D169" s="292"/>
      <c r="E169" s="359"/>
      <c r="F169" s="10">
        <f>COUNTIF(I12:I161,"&lt;0.3")</f>
        <v>0</v>
      </c>
      <c r="H169" s="75">
        <f>COUNTIF(Y12:Y161,"ア")</f>
        <v>0</v>
      </c>
      <c r="I169" s="76">
        <f>COUNTIF(Y12:Y161,"イ")</f>
        <v>0</v>
      </c>
      <c r="J169" s="76">
        <f>COUNTIF(Y12:Y161,"ウ")</f>
        <v>0</v>
      </c>
      <c r="K169" s="76">
        <f>COUNTIF(Y12:Y161,"エ")</f>
        <v>0</v>
      </c>
      <c r="L169" s="76">
        <f>COUNTIF(Y12:Y161,"オ")</f>
        <v>0</v>
      </c>
      <c r="M169" s="76">
        <f>COUNTIF(Y12:Y161,"カ")</f>
        <v>0</v>
      </c>
      <c r="N169" s="10">
        <f>COUNTIF(Y12:Y161,"キ")</f>
        <v>0</v>
      </c>
    </row>
    <row r="171" ht="13.5">
      <c r="F171" s="140" t="s">
        <v>77</v>
      </c>
    </row>
    <row r="172" ht="13.5">
      <c r="F172" s="140"/>
    </row>
    <row r="173" ht="13.5">
      <c r="F173" s="140" t="s">
        <v>78</v>
      </c>
    </row>
  </sheetData>
  <sheetProtection/>
  <mergeCells count="23">
    <mergeCell ref="W8:W9"/>
    <mergeCell ref="V8:V9"/>
    <mergeCell ref="U8:U9"/>
    <mergeCell ref="R8:R9"/>
    <mergeCell ref="X6:X9"/>
    <mergeCell ref="H7:H8"/>
    <mergeCell ref="B168:E168"/>
    <mergeCell ref="B169:E169"/>
    <mergeCell ref="H167:N167"/>
    <mergeCell ref="C8:C9"/>
    <mergeCell ref="B167:F167"/>
    <mergeCell ref="P167:T167"/>
    <mergeCell ref="P168:S168"/>
    <mergeCell ref="B1:Z1"/>
    <mergeCell ref="D5:Y5"/>
    <mergeCell ref="B6:C6"/>
    <mergeCell ref="E6:E9"/>
    <mergeCell ref="F6:F9"/>
    <mergeCell ref="G6:G9"/>
    <mergeCell ref="Y6:Y7"/>
    <mergeCell ref="Q7:Q8"/>
    <mergeCell ref="T8:T9"/>
    <mergeCell ref="S8:S9"/>
  </mergeCells>
  <conditionalFormatting sqref="C12:C16">
    <cfRule type="duplicateValues" priority="38" dxfId="0" stopIfTrue="1">
      <formula>AND(COUNTIF($C$12:$C$16,C12)&gt;1,NOT(ISBLANK(C12)))</formula>
    </cfRule>
  </conditionalFormatting>
  <conditionalFormatting sqref="C20:C24">
    <cfRule type="duplicateValues" priority="37" dxfId="0" stopIfTrue="1">
      <formula>AND(COUNTIF($C$20:$C$24,C20)&gt;1,NOT(ISBLANK(C20)))</formula>
    </cfRule>
  </conditionalFormatting>
  <conditionalFormatting sqref="C28:C32">
    <cfRule type="duplicateValues" priority="36" dxfId="0" stopIfTrue="1">
      <formula>AND(COUNTIF($C$28:$C$32,C28)&gt;1,NOT(ISBLANK(C28)))</formula>
    </cfRule>
  </conditionalFormatting>
  <conditionalFormatting sqref="C36:C40">
    <cfRule type="duplicateValues" priority="35" dxfId="0" stopIfTrue="1">
      <formula>AND(COUNTIF($C$36:$C$40,C36)&gt;1,NOT(ISBLANK(C36)))</formula>
    </cfRule>
  </conditionalFormatting>
  <conditionalFormatting sqref="C44:C48">
    <cfRule type="duplicateValues" priority="34" dxfId="0" stopIfTrue="1">
      <formula>AND(COUNTIF($C$44:$C$48,C44)&gt;1,NOT(ISBLANK(C44)))</formula>
    </cfRule>
  </conditionalFormatting>
  <conditionalFormatting sqref="C52:C56">
    <cfRule type="duplicateValues" priority="33" dxfId="0" stopIfTrue="1">
      <formula>AND(COUNTIF($C$52:$C$56,C52)&gt;1,NOT(ISBLANK(C52)))</formula>
    </cfRule>
  </conditionalFormatting>
  <conditionalFormatting sqref="C60:C64">
    <cfRule type="duplicateValues" priority="32" dxfId="0" stopIfTrue="1">
      <formula>AND(COUNTIF($C$60:$C$64,C60)&gt;1,NOT(ISBLANK(C60)))</formula>
    </cfRule>
  </conditionalFormatting>
  <conditionalFormatting sqref="C68:C72">
    <cfRule type="duplicateValues" priority="31" dxfId="0" stopIfTrue="1">
      <formula>AND(COUNTIF($C$68:$C$72,C68)&gt;1,NOT(ISBLANK(C68)))</formula>
    </cfRule>
  </conditionalFormatting>
  <conditionalFormatting sqref="C76:C80">
    <cfRule type="duplicateValues" priority="30" dxfId="0" stopIfTrue="1">
      <formula>AND(COUNTIF($C$76:$C$80,C76)&gt;1,NOT(ISBLANK(C76)))</formula>
    </cfRule>
  </conditionalFormatting>
  <conditionalFormatting sqref="C84:C88">
    <cfRule type="duplicateValues" priority="29" dxfId="0" stopIfTrue="1">
      <formula>AND(COUNTIF($C$84:$C$88,C84)&gt;1,NOT(ISBLANK(C84)))</formula>
    </cfRule>
  </conditionalFormatting>
  <conditionalFormatting sqref="C92:C96">
    <cfRule type="duplicateValues" priority="28" dxfId="0" stopIfTrue="1">
      <formula>AND(COUNTIF($C$92:$C$96,C92)&gt;1,NOT(ISBLANK(C92)))</formula>
    </cfRule>
  </conditionalFormatting>
  <conditionalFormatting sqref="C100:C104">
    <cfRule type="duplicateValues" priority="27" dxfId="0" stopIfTrue="1">
      <formula>AND(COUNTIF($C$100:$C$104,C100)&gt;1,NOT(ISBLANK(C100)))</formula>
    </cfRule>
  </conditionalFormatting>
  <conditionalFormatting sqref="C108:C112">
    <cfRule type="duplicateValues" priority="26" dxfId="0" stopIfTrue="1">
      <formula>AND(COUNTIF($C$108:$C$112,C108)&gt;1,NOT(ISBLANK(C108)))</formula>
    </cfRule>
  </conditionalFormatting>
  <conditionalFormatting sqref="C116:C120">
    <cfRule type="duplicateValues" priority="25" dxfId="0" stopIfTrue="1">
      <formula>AND(COUNTIF($C$116:$C$120,C116)&gt;1,NOT(ISBLANK(C116)))</formula>
    </cfRule>
  </conditionalFormatting>
  <conditionalFormatting sqref="C124:C128">
    <cfRule type="duplicateValues" priority="24" dxfId="0" stopIfTrue="1">
      <formula>AND(COUNTIF($C$124:$C$128,C124)&gt;1,NOT(ISBLANK(C124)))</formula>
    </cfRule>
  </conditionalFormatting>
  <conditionalFormatting sqref="C132:C136">
    <cfRule type="duplicateValues" priority="23" dxfId="0" stopIfTrue="1">
      <formula>AND(COUNTIF($C$132:$C$136,C132)&gt;1,NOT(ISBLANK(C132)))</formula>
    </cfRule>
  </conditionalFormatting>
  <conditionalFormatting sqref="C140:C144">
    <cfRule type="duplicateValues" priority="22" dxfId="0" stopIfTrue="1">
      <formula>AND(COUNTIF($C$140:$C$144,C140)&gt;1,NOT(ISBLANK(C140)))</formula>
    </cfRule>
  </conditionalFormatting>
  <conditionalFormatting sqref="C148:C152">
    <cfRule type="duplicateValues" priority="21" dxfId="0" stopIfTrue="1">
      <formula>AND(COUNTIF($C$148:$C$152,C148)&gt;1,NOT(ISBLANK(C148)))</formula>
    </cfRule>
  </conditionalFormatting>
  <conditionalFormatting sqref="C156:C160">
    <cfRule type="duplicateValues" priority="20" dxfId="0" stopIfTrue="1">
      <formula>AND(COUNTIF($C$156:$C$160,C156)&gt;1,NOT(ISBLANK(C156)))</formula>
    </cfRule>
  </conditionalFormatting>
  <dataValidations count="7">
    <dataValidation type="list" allowBlank="1" showInputMessage="1" showErrorMessage="1" sqref="M156:P160 R156:X160 R148:X152 K148:K152 R140:X144 K140:K144 R132:X136 K132:K136 R124:X128 K124:K128 R116:X120 K116:K120 R108:X112 R100:X104 M100:P104 R92:X96 R84:X88 K84:K88 R76:X80 K76:K80 R68:X72 K68:K72 R60:X64 K60:K64 R52:X56 M52:P56 R44:X48 K44:K48 R36:X40 K36:K40 R28:X32 K28:K32 R20:X24 K20:K24 K12:K16 M12:P16 F12:F16 R12:X16 M20:P24 F20:F24 M28:P32 F28:F32 M36:P40 F36:F40 M44:P48 F44:F48 F52:F56 M60:P64 F60:F64 M68:P72 F68:F72 M76:P80 F76:F80 M84:P88 F84:F88 K52:K56 F92:F96 K92:K96 F100:F104 K100:K104 F108:F112 M116:P120 F116:F120 M124:P128 F124:F128 M132:P136 F132:F136 M140:P144 F140:F144 M148:P152 F148:F152 K108:K112 F156:F160 K156:K160 M92:P96 M108:P112">
      <formula1>$F$171:$F$173</formula1>
    </dataValidation>
    <dataValidation type="list" allowBlank="1" showInputMessage="1" showErrorMessage="1" promptTitle="自動入力セルです" prompt="「耐震診断実施済み（E）」か「耐震診断未実施（L）」のいずれかに「○」が入れば自動的に「○」が入ります" sqref="G20:G24 G156:G160 G108:G112 G148:G152 G140:G144 G132:G136 G124:G128 G116:G120 G100:G104 G92:G96 G52:G56 G84:G88 G76:G80 G68:G72 G60:G64 G12:G16 G44:G48 G36:G40 G28:G32">
      <formula1>$F$171:$F$173</formula1>
    </dataValidation>
    <dataValidation type="list" allowBlank="1" showInputMessage="1" showErrorMessage="1" promptTitle="自動入力セルです" prompt="「改修不要（Ｆ）」か「要改修（Ｇ）」のいずれかに「○」が入れば自動的に「○」が入ります" sqref="H20:H24 H156:H160 H108:H112 H148:H152 H140:H144 H132:H136 H124:H128 H116:H120 H100:H104 H92:H96 H52:H56 H84:H88 H76:H80 H68:H72 H60:H64 H12:H16 H44:H48 H36:H40 H28:H32">
      <formula1>$F$171:$F$173</formula1>
    </dataValidation>
    <dataValidation type="list" allowBlank="1" showInputMessage="1" showErrorMessage="1" promptTitle="自動入力セルです" prompt="「改修済み（M）」～「左記以外（R）」のいずれかに「○」が入れば自動的に「○」が入ります" sqref="Q20:Q24 Q156:Q160 Q108:Q112 Q148:Q152 Q140:Q144 Q132:Q136 Q124:Q128 Q116:Q120 Q100:Q104 Q92:Q96 Q52:Q56 Q84:Q88 Q76:Q80 Q68:Q72 Q60:Q64 Q12:Q16 Q44:Q48 Q36:Q40 Q28:Q32">
      <formula1>$F$171:$F$173</formula1>
    </dataValidation>
    <dataValidation type="list" allowBlank="1" showInputMessage="1" showErrorMessage="1" promptTitle="自動入力セルです" prompt="「改修済み(Ｈ)」～「時期未定(K)」のいずれかに「○」が入れば自動的に「○」が入ります" sqref="L20:L24 L156:L160 L108:L112 L148:L152 L140:L144 L132:L136 L124:L128 L116:L120 L100:L104 L92:L96 L52:L56 L84:L88 L76:L80 L68:L72 L60:L64 L12:L16 L44:L48 L36:L40 L28:L32">
      <formula1>$F$171:$F$173</formula1>
    </dataValidation>
    <dataValidation type="list" allowBlank="1" showInputMessage="1" showErrorMessage="1" sqref="Y132:Y136 Y12:Y16 Y20:Y24 Y28:Y32 Y36:Y40 Y44:Y48 Y52:Y56 Y60:Y64 Y76:Y80 Y84:Y88 Y116:Y120 Y124:Y128 Y140:Y144 Y148:Y152 Y68:Y72 Y92:Y96 Y100:Y104 Y108:Y112 Y156:Y160">
      <formula1>$G$168:$N$168</formula1>
    </dataValidation>
    <dataValidation allowBlank="1" showInputMessage="1" showErrorMessage="1" sqref="F5:F10 F161:F162 F153:F154 F145:F146 F137:F138 F129:F130 F121:F122 F113:F114 F105:F106 F97:F98 F89:F90 F81:F82 F73:F74 F65:F66 F49:F50 F57:F58 F41:F42 F33:F34 F25:F26 F17:F18 F165"/>
  </dataValidations>
  <printOptions horizontalCentered="1"/>
  <pageMargins left="0.7086614173228347" right="0.7086614173228347" top="0.7480314960629921" bottom="0.5905511811023623" header="0.31496062992125984" footer="0.31496062992125984"/>
  <pageSetup fitToHeight="0" fitToWidth="1" horizontalDpi="600" verticalDpi="600" orientation="portrait" paperSize="9" scale="35" r:id="rId4"/>
  <headerFooter>
    <oddHeader>&amp;C&amp;F　&amp;A</oddHeader>
  </headerFooter>
  <rowBreaks count="1" manualBreakCount="1">
    <brk id="122" max="2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103"/>
  <sheetViews>
    <sheetView view="pageBreakPreview" zoomScale="70" zoomScaleNormal="75" zoomScaleSheetLayoutView="70" zoomScalePageLayoutView="0" workbookViewId="0" topLeftCell="A1">
      <selection activeCell="I98" sqref="I98"/>
    </sheetView>
  </sheetViews>
  <sheetFormatPr defaultColWidth="9.140625" defaultRowHeight="15"/>
  <cols>
    <col min="1" max="1" width="3.140625" style="0" customWidth="1"/>
    <col min="2" max="2" width="2.57421875" style="0" customWidth="1"/>
    <col min="7" max="7" width="9.00390625" style="0" hidden="1" customWidth="1"/>
    <col min="8" max="8" width="9.00390625" style="0" customWidth="1"/>
    <col min="11" max="12" width="0" style="0" hidden="1" customWidth="1"/>
    <col min="23" max="24" width="10.421875" style="0" bestFit="1" customWidth="1"/>
    <col min="27" max="27" width="2.57421875" style="0" customWidth="1"/>
    <col min="28" max="28" width="4.421875" style="0" customWidth="1"/>
    <col min="29" max="29" width="3.140625" style="0" customWidth="1"/>
    <col min="34" max="34" width="0" style="0" hidden="1" customWidth="1"/>
    <col min="38" max="39" width="0" style="0" hidden="1" customWidth="1"/>
    <col min="53" max="53" width="2.8515625" style="0" customWidth="1"/>
  </cols>
  <sheetData>
    <row r="1" spans="2:54" ht="24">
      <c r="B1" s="269" t="s">
        <v>63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C1" s="269" t="s">
        <v>242</v>
      </c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B1" s="253" t="s">
        <v>39</v>
      </c>
    </row>
    <row r="2" spans="2:29" ht="24">
      <c r="B2" s="5"/>
      <c r="AC2" s="5"/>
    </row>
    <row r="3" spans="2:32" ht="17.25">
      <c r="B3" s="11"/>
      <c r="C3" s="342" t="s">
        <v>75</v>
      </c>
      <c r="D3" s="342"/>
      <c r="E3" s="12" t="str">
        <f>'作業シート'!D3</f>
        <v>○○</v>
      </c>
      <c r="AC3" s="11"/>
      <c r="AD3" s="342" t="s">
        <v>75</v>
      </c>
      <c r="AE3" s="342"/>
      <c r="AF3" s="12" t="str">
        <f>E3</f>
        <v>○○</v>
      </c>
    </row>
    <row r="4" ht="7.5" customHeight="1" thickBot="1"/>
    <row r="5" spans="2:52" ht="18" customHeight="1" thickTop="1">
      <c r="B5" s="77" t="s">
        <v>22</v>
      </c>
      <c r="C5" s="78"/>
      <c r="D5" s="78"/>
      <c r="E5" s="79"/>
      <c r="F5" s="244" t="s">
        <v>218</v>
      </c>
      <c r="G5" s="275" t="s">
        <v>9</v>
      </c>
      <c r="H5" s="277" t="s">
        <v>24</v>
      </c>
      <c r="I5" s="279" t="s">
        <v>25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235"/>
      <c r="Z5" s="298" t="str">
        <f>'作業シート'!X6</f>
        <v>2017年4月以降に事業を開始した施設</v>
      </c>
      <c r="AC5" s="77" t="s">
        <v>217</v>
      </c>
      <c r="AD5" s="78"/>
      <c r="AE5" s="78"/>
      <c r="AF5" s="243"/>
      <c r="AG5" s="244" t="s">
        <v>218</v>
      </c>
      <c r="AH5" s="275" t="s">
        <v>9</v>
      </c>
      <c r="AI5" s="277" t="s">
        <v>24</v>
      </c>
      <c r="AJ5" s="279" t="s">
        <v>25</v>
      </c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258"/>
    </row>
    <row r="6" spans="2:52" ht="18" customHeight="1">
      <c r="B6" s="81"/>
      <c r="C6" s="82"/>
      <c r="D6" s="82"/>
      <c r="E6" s="51"/>
      <c r="F6" s="236"/>
      <c r="G6" s="276"/>
      <c r="H6" s="278"/>
      <c r="I6" s="280"/>
      <c r="J6" s="287" t="s">
        <v>26</v>
      </c>
      <c r="K6" s="1"/>
      <c r="L6" s="1"/>
      <c r="M6" s="1"/>
      <c r="N6" s="1"/>
      <c r="O6" s="1"/>
      <c r="P6" s="1"/>
      <c r="Q6" s="1"/>
      <c r="R6" s="1"/>
      <c r="S6" s="287" t="s">
        <v>27</v>
      </c>
      <c r="T6" s="99"/>
      <c r="U6" s="1"/>
      <c r="V6" s="1"/>
      <c r="W6" s="1"/>
      <c r="X6" s="1"/>
      <c r="Y6" s="237"/>
      <c r="Z6" s="299"/>
      <c r="AC6" s="81"/>
      <c r="AD6" s="82"/>
      <c r="AE6" s="82"/>
      <c r="AF6" s="245" t="s">
        <v>219</v>
      </c>
      <c r="AG6" s="7"/>
      <c r="AH6" s="276"/>
      <c r="AI6" s="278"/>
      <c r="AJ6" s="280"/>
      <c r="AK6" s="287" t="s">
        <v>26</v>
      </c>
      <c r="AL6" s="1"/>
      <c r="AM6" s="1"/>
      <c r="AN6" s="1"/>
      <c r="AO6" s="1"/>
      <c r="AP6" s="1"/>
      <c r="AQ6" s="1"/>
      <c r="AR6" s="1"/>
      <c r="AS6" s="1"/>
      <c r="AT6" s="287" t="s">
        <v>27</v>
      </c>
      <c r="AU6" s="99"/>
      <c r="AV6" s="1"/>
      <c r="AW6" s="1"/>
      <c r="AX6" s="1"/>
      <c r="AY6" s="1"/>
      <c r="AZ6" s="259"/>
    </row>
    <row r="7" spans="2:52" ht="18" customHeight="1">
      <c r="B7" s="83"/>
      <c r="C7" s="82"/>
      <c r="D7" s="82"/>
      <c r="E7" s="53"/>
      <c r="F7" s="236"/>
      <c r="G7" s="276"/>
      <c r="H7" s="278"/>
      <c r="I7" s="280"/>
      <c r="J7" s="288"/>
      <c r="K7" s="2" t="s">
        <v>69</v>
      </c>
      <c r="L7" s="2" t="s">
        <v>74</v>
      </c>
      <c r="M7" s="2" t="s">
        <v>28</v>
      </c>
      <c r="N7" s="3" t="s">
        <v>29</v>
      </c>
      <c r="O7" s="1"/>
      <c r="P7" s="1"/>
      <c r="Q7" s="1"/>
      <c r="R7" s="1"/>
      <c r="S7" s="288"/>
      <c r="T7" s="296" t="s">
        <v>62</v>
      </c>
      <c r="U7" s="289" t="s">
        <v>32</v>
      </c>
      <c r="V7" s="289" t="str">
        <f>'作業シート'!T8</f>
        <v>2019.4～2020.3
改修予定</v>
      </c>
      <c r="W7" s="289" t="str">
        <f>'作業シート'!U8</f>
        <v>2019.4
以降
診断予定</v>
      </c>
      <c r="X7" s="289" t="str">
        <f>'作業シート'!V8</f>
        <v>2019.4
以降
廃止予定</v>
      </c>
      <c r="Y7" s="302" t="s">
        <v>30</v>
      </c>
      <c r="Z7" s="299"/>
      <c r="AC7" s="83"/>
      <c r="AD7" s="82"/>
      <c r="AE7" s="82"/>
      <c r="AF7" s="239"/>
      <c r="AG7" s="7"/>
      <c r="AH7" s="276"/>
      <c r="AI7" s="278"/>
      <c r="AJ7" s="280"/>
      <c r="AK7" s="288"/>
      <c r="AL7" s="2" t="s">
        <v>69</v>
      </c>
      <c r="AM7" s="2" t="s">
        <v>74</v>
      </c>
      <c r="AN7" s="2" t="s">
        <v>28</v>
      </c>
      <c r="AO7" s="3" t="s">
        <v>29</v>
      </c>
      <c r="AP7" s="1"/>
      <c r="AQ7" s="1"/>
      <c r="AR7" s="1"/>
      <c r="AS7" s="1"/>
      <c r="AT7" s="288"/>
      <c r="AU7" s="296" t="s">
        <v>62</v>
      </c>
      <c r="AV7" s="289" t="s">
        <v>32</v>
      </c>
      <c r="AW7" s="289" t="str">
        <f>V7</f>
        <v>2019.4～2020.3
改修予定</v>
      </c>
      <c r="AX7" s="289" t="str">
        <f>W7</f>
        <v>2019.4
以降
診断予定</v>
      </c>
      <c r="AY7" s="289" t="str">
        <f>X7</f>
        <v>2019.4
以降
廃止予定</v>
      </c>
      <c r="AZ7" s="348" t="s">
        <v>30</v>
      </c>
    </row>
    <row r="8" spans="2:52" ht="49.5" customHeight="1">
      <c r="B8" s="83"/>
      <c r="C8" s="82"/>
      <c r="D8" s="82"/>
      <c r="E8" s="53"/>
      <c r="F8" s="236"/>
      <c r="G8" s="276"/>
      <c r="H8" s="278"/>
      <c r="I8" s="280"/>
      <c r="J8" s="232"/>
      <c r="K8" s="231"/>
      <c r="L8" s="231"/>
      <c r="M8" s="231"/>
      <c r="N8" s="3"/>
      <c r="O8" s="69" t="s">
        <v>31</v>
      </c>
      <c r="P8" s="70" t="s">
        <v>32</v>
      </c>
      <c r="Q8" s="230" t="str">
        <f>'作業シート'!O9</f>
        <v>2019.4～2020.3
改修予定</v>
      </c>
      <c r="R8" s="71" t="s">
        <v>33</v>
      </c>
      <c r="S8" s="4"/>
      <c r="T8" s="297"/>
      <c r="U8" s="290"/>
      <c r="V8" s="290"/>
      <c r="W8" s="290"/>
      <c r="X8" s="290"/>
      <c r="Y8" s="303"/>
      <c r="Z8" s="299"/>
      <c r="AC8" s="83"/>
      <c r="AD8" s="82"/>
      <c r="AE8" s="82"/>
      <c r="AF8" s="239"/>
      <c r="AG8" s="7"/>
      <c r="AH8" s="276"/>
      <c r="AI8" s="278"/>
      <c r="AJ8" s="280"/>
      <c r="AK8" s="240"/>
      <c r="AL8" s="239"/>
      <c r="AM8" s="239"/>
      <c r="AN8" s="239"/>
      <c r="AO8" s="3"/>
      <c r="AP8" s="69" t="s">
        <v>31</v>
      </c>
      <c r="AQ8" s="70" t="s">
        <v>32</v>
      </c>
      <c r="AR8" s="238" t="str">
        <f>Q8</f>
        <v>2019.4～2020.3
改修予定</v>
      </c>
      <c r="AS8" s="71" t="s">
        <v>33</v>
      </c>
      <c r="AT8" s="4"/>
      <c r="AU8" s="297"/>
      <c r="AV8" s="290"/>
      <c r="AW8" s="290"/>
      <c r="AX8" s="290"/>
      <c r="AY8" s="290"/>
      <c r="AZ8" s="349"/>
    </row>
    <row r="9" spans="2:52" ht="18" customHeight="1" thickBot="1">
      <c r="B9" s="84"/>
      <c r="C9" s="85"/>
      <c r="D9" s="85"/>
      <c r="E9" s="55" t="s">
        <v>76</v>
      </c>
      <c r="F9" s="57" t="s">
        <v>80</v>
      </c>
      <c r="G9" s="58"/>
      <c r="H9" s="59" t="s">
        <v>81</v>
      </c>
      <c r="I9" s="60" t="s">
        <v>82</v>
      </c>
      <c r="J9" s="59" t="s">
        <v>83</v>
      </c>
      <c r="K9" s="58"/>
      <c r="L9" s="58"/>
      <c r="M9" s="59" t="s">
        <v>84</v>
      </c>
      <c r="N9" s="61" t="s">
        <v>85</v>
      </c>
      <c r="O9" s="59" t="s">
        <v>86</v>
      </c>
      <c r="P9" s="62" t="s">
        <v>87</v>
      </c>
      <c r="Q9" s="63" t="s">
        <v>88</v>
      </c>
      <c r="R9" s="63" t="s">
        <v>89</v>
      </c>
      <c r="S9" s="64" t="s">
        <v>90</v>
      </c>
      <c r="T9" s="59" t="s">
        <v>91</v>
      </c>
      <c r="U9" s="59" t="s">
        <v>92</v>
      </c>
      <c r="V9" s="59" t="s">
        <v>93</v>
      </c>
      <c r="W9" s="59" t="s">
        <v>94</v>
      </c>
      <c r="X9" s="62" t="s">
        <v>95</v>
      </c>
      <c r="Y9" s="63" t="s">
        <v>96</v>
      </c>
      <c r="Z9" s="123" t="s">
        <v>97</v>
      </c>
      <c r="AC9" s="84"/>
      <c r="AD9" s="85"/>
      <c r="AE9" s="85"/>
      <c r="AF9" s="59" t="s">
        <v>220</v>
      </c>
      <c r="AG9" s="57" t="s">
        <v>221</v>
      </c>
      <c r="AH9" s="58"/>
      <c r="AI9" s="59" t="s">
        <v>222</v>
      </c>
      <c r="AJ9" s="60" t="s">
        <v>82</v>
      </c>
      <c r="AK9" s="59" t="s">
        <v>223</v>
      </c>
      <c r="AL9" s="58"/>
      <c r="AM9" s="58"/>
      <c r="AN9" s="59" t="s">
        <v>224</v>
      </c>
      <c r="AO9" s="61" t="s">
        <v>85</v>
      </c>
      <c r="AP9" s="59" t="s">
        <v>225</v>
      </c>
      <c r="AQ9" s="62" t="s">
        <v>226</v>
      </c>
      <c r="AR9" s="63" t="s">
        <v>227</v>
      </c>
      <c r="AS9" s="63" t="s">
        <v>228</v>
      </c>
      <c r="AT9" s="64" t="s">
        <v>229</v>
      </c>
      <c r="AU9" s="59" t="s">
        <v>230</v>
      </c>
      <c r="AV9" s="59" t="s">
        <v>231</v>
      </c>
      <c r="AW9" s="59" t="s">
        <v>232</v>
      </c>
      <c r="AX9" s="59" t="s">
        <v>233</v>
      </c>
      <c r="AY9" s="62" t="s">
        <v>234</v>
      </c>
      <c r="AZ9" s="260" t="s">
        <v>96</v>
      </c>
    </row>
    <row r="10" spans="1:52" ht="18" customHeight="1">
      <c r="A10">
        <v>1</v>
      </c>
      <c r="B10" s="86" t="str">
        <f>'作業シート'!B11</f>
        <v>障害福祉サービス事業所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135"/>
      <c r="AB10">
        <v>1</v>
      </c>
      <c r="AC10" s="86" t="str">
        <f>'作業シート'!B11</f>
        <v>障害福祉サービス事業所</v>
      </c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261"/>
    </row>
    <row r="11" spans="2:52" ht="18" customHeight="1">
      <c r="B11" s="88"/>
      <c r="C11" s="340"/>
      <c r="D11" s="89" t="s">
        <v>34</v>
      </c>
      <c r="E11" s="96">
        <f>'作業シート'!C17</f>
        <v>0</v>
      </c>
      <c r="F11" s="91">
        <f>H11+I11</f>
        <v>1</v>
      </c>
      <c r="G11" s="97"/>
      <c r="H11" s="91">
        <f>'作業シート'!F17</f>
        <v>1</v>
      </c>
      <c r="I11" s="91">
        <f>J11+S11</f>
        <v>0</v>
      </c>
      <c r="J11" s="91">
        <f>M11+N11</f>
        <v>0</v>
      </c>
      <c r="K11" s="97"/>
      <c r="L11" s="97"/>
      <c r="M11" s="91">
        <f>'作業シート'!K17</f>
        <v>0</v>
      </c>
      <c r="N11" s="91">
        <f>SUM(O11:R11)</f>
        <v>0</v>
      </c>
      <c r="O11" s="91">
        <f>'作業シート'!M17</f>
        <v>0</v>
      </c>
      <c r="P11" s="91">
        <f>'作業シート'!N17</f>
        <v>0</v>
      </c>
      <c r="Q11" s="91">
        <f>'作業シート'!O17</f>
        <v>0</v>
      </c>
      <c r="R11" s="91">
        <f>'作業シート'!P17</f>
        <v>0</v>
      </c>
      <c r="S11" s="91">
        <f>SUM(T11:Y11)</f>
        <v>0</v>
      </c>
      <c r="T11" s="91">
        <f>'作業シート'!R17</f>
        <v>0</v>
      </c>
      <c r="U11" s="91">
        <f>'作業シート'!S17</f>
        <v>0</v>
      </c>
      <c r="V11" s="91">
        <f>'作業シート'!T17</f>
        <v>0</v>
      </c>
      <c r="W11" s="91">
        <f>'作業シート'!U17</f>
        <v>0</v>
      </c>
      <c r="X11" s="91">
        <f>'作業シート'!V17</f>
        <v>0</v>
      </c>
      <c r="Y11" s="114">
        <f>'作業シート'!W17</f>
        <v>0</v>
      </c>
      <c r="Z11" s="136">
        <f>'作業シート'!X17</f>
        <v>0</v>
      </c>
      <c r="AA11" t="str">
        <f>IF(E11&lt;=F11,"OK","要確認")</f>
        <v>OK</v>
      </c>
      <c r="AC11" s="88"/>
      <c r="AD11" s="340"/>
      <c r="AE11" s="241" t="s">
        <v>34</v>
      </c>
      <c r="AF11" s="96">
        <f>_xlfn.COUNTIFS('作業シート'!X12:X16,BB1,'作業シート'!C12:C16,"&lt;&gt;")</f>
        <v>0</v>
      </c>
      <c r="AG11" s="91">
        <f>AI11+AJ11</f>
        <v>0</v>
      </c>
      <c r="AH11" s="246"/>
      <c r="AI11" s="91">
        <f>_xlfn.COUNTIFS('作業シート'!$F$12:$F$16,BB1,'作業シート'!$X$12:$X$16,BB1)</f>
        <v>0</v>
      </c>
      <c r="AJ11" s="91">
        <f>AK11+AT11</f>
        <v>0</v>
      </c>
      <c r="AK11" s="91">
        <f>AN11+AO11</f>
        <v>0</v>
      </c>
      <c r="AL11" s="246"/>
      <c r="AM11" s="246"/>
      <c r="AN11" s="91">
        <f>_xlfn.COUNTIFS('作業シート'!$K$12:$K$16,BB1,'作業シート'!$X$12:$X$16,BB1)</f>
        <v>0</v>
      </c>
      <c r="AO11" s="91">
        <f>SUM(AP11:AS11)</f>
        <v>0</v>
      </c>
      <c r="AP11" s="91">
        <f>_xlfn.COUNTIFS('作業シート'!$M$12:$M$16,BB1,'作業シート'!$X$12:$X$16,BB1)</f>
        <v>0</v>
      </c>
      <c r="AQ11" s="91">
        <f>_xlfn.COUNTIFS('作業シート'!$N$12:$N$16,BB1,'作業シート'!$X$12:$X$16,BB1)</f>
        <v>0</v>
      </c>
      <c r="AR11" s="91">
        <f>_xlfn.COUNTIFS('作業シート'!$O$12:$O$16,BB1,'作業シート'!$X$12:$X$16,BB1)</f>
        <v>0</v>
      </c>
      <c r="AS11" s="91">
        <f>_xlfn.COUNTIFS('作業シート'!$P$12:$P$16,BB1,'作業シート'!$X$12:$X$16,BB1)</f>
        <v>0</v>
      </c>
      <c r="AT11" s="91">
        <f>SUM(AU11:AZ11)</f>
        <v>0</v>
      </c>
      <c r="AU11" s="91">
        <f>_xlfn.COUNTIFS('作業シート'!$R$12:$R$16,BB1,'作業シート'!$X$12:$X$16,BB1)</f>
        <v>0</v>
      </c>
      <c r="AV11" s="91">
        <f>_xlfn.COUNTIFS('作業シート'!$S$12:$S$16,BB1,'作業シート'!$X$12:$X$16,BB1)</f>
        <v>0</v>
      </c>
      <c r="AW11" s="91">
        <f>_xlfn.COUNTIFS('作業シート'!$T$12:$T$16,BB1,'作業シート'!$X$12:$X$16,BB1)</f>
        <v>0</v>
      </c>
      <c r="AX11" s="91">
        <f>_xlfn.COUNTIFS('作業シート'!$U$12:$U$16,BB1,'作業シート'!$X$12:$X$16,BB1)</f>
        <v>0</v>
      </c>
      <c r="AY11" s="91">
        <f>_xlfn.COUNTIFS('作業シート'!$V$12:$V$16,BB1,'作業シート'!$X$12:$X$16,BB1)</f>
        <v>0</v>
      </c>
      <c r="AZ11" s="262">
        <f>_xlfn.COUNTIFS('作業シート'!$W$12:$W$16,BB1,'作業シート'!$X$12:$X$16,BB1)</f>
        <v>0</v>
      </c>
    </row>
    <row r="12" spans="2:52" ht="18" customHeight="1">
      <c r="B12" s="88"/>
      <c r="C12" s="340"/>
      <c r="D12" s="89" t="s">
        <v>35</v>
      </c>
      <c r="E12" s="96" t="e">
        <f>作業シート!#REF!</f>
        <v>#REF!</v>
      </c>
      <c r="F12" s="91" t="e">
        <f>H12+I12</f>
        <v>#REF!</v>
      </c>
      <c r="G12" s="97"/>
      <c r="H12" s="91" t="e">
        <f>作業シート!#REF!</f>
        <v>#REF!</v>
      </c>
      <c r="I12" s="91" t="e">
        <f>J12+S12</f>
        <v>#REF!</v>
      </c>
      <c r="J12" s="91" t="e">
        <f>M12+N12</f>
        <v>#REF!</v>
      </c>
      <c r="K12" s="97"/>
      <c r="L12" s="97"/>
      <c r="M12" s="91" t="e">
        <f>作業シート!#REF!</f>
        <v>#REF!</v>
      </c>
      <c r="N12" s="91" t="e">
        <f>SUM(O12:R12)</f>
        <v>#REF!</v>
      </c>
      <c r="O12" s="91" t="e">
        <f>作業シート!#REF!</f>
        <v>#REF!</v>
      </c>
      <c r="P12" s="91" t="e">
        <f>作業シート!#REF!</f>
        <v>#REF!</v>
      </c>
      <c r="Q12" s="91" t="e">
        <f>作業シート!#REF!</f>
        <v>#REF!</v>
      </c>
      <c r="R12" s="91" t="e">
        <f>作業シート!#REF!</f>
        <v>#REF!</v>
      </c>
      <c r="S12" s="91" t="e">
        <f>SUM(T12:Y12)</f>
        <v>#REF!</v>
      </c>
      <c r="T12" s="91" t="e">
        <f>作業シート!#REF!</f>
        <v>#REF!</v>
      </c>
      <c r="U12" s="91" t="e">
        <f>作業シート!#REF!</f>
        <v>#REF!</v>
      </c>
      <c r="V12" s="91" t="e">
        <f>作業シート!#REF!</f>
        <v>#REF!</v>
      </c>
      <c r="W12" s="91" t="e">
        <f>作業シート!#REF!</f>
        <v>#REF!</v>
      </c>
      <c r="X12" s="91" t="e">
        <f>作業シート!#REF!</f>
        <v>#REF!</v>
      </c>
      <c r="Y12" s="114" t="e">
        <f>作業シート!#REF!</f>
        <v>#REF!</v>
      </c>
      <c r="Z12" s="136" t="e">
        <f>作業シート!#REF!</f>
        <v>#REF!</v>
      </c>
      <c r="AA12" t="e">
        <f aca="true" t="shared" si="0" ref="AA12:AA71">IF(E12&lt;=F12,"OK","要確認")</f>
        <v>#REF!</v>
      </c>
      <c r="AC12" s="88"/>
      <c r="AD12" s="340"/>
      <c r="AE12" s="241" t="s">
        <v>35</v>
      </c>
      <c r="AF12" s="96" t="e">
        <f>_xlfn.COUNTIFS(作業シート!#REF!,BB1,作業シート!#REF!,"&lt;&gt;")</f>
        <v>#REF!</v>
      </c>
      <c r="AG12" s="91" t="e">
        <f>AI12+AJ12</f>
        <v>#REF!</v>
      </c>
      <c r="AH12" s="246"/>
      <c r="AI12" s="91" t="e">
        <f>_xlfn.COUNTIFS(作業シート!#REF!,BB1,作業シート!#REF!,BB1)</f>
        <v>#REF!</v>
      </c>
      <c r="AJ12" s="91" t="e">
        <f>AK12+AT12</f>
        <v>#REF!</v>
      </c>
      <c r="AK12" s="91" t="e">
        <f>AN12+AO12</f>
        <v>#REF!</v>
      </c>
      <c r="AL12" s="246"/>
      <c r="AM12" s="246"/>
      <c r="AN12" s="91" t="e">
        <f>_xlfn.COUNTIFS(作業シート!#REF!,BB1,作業シート!#REF!,BB1)</f>
        <v>#REF!</v>
      </c>
      <c r="AO12" s="91" t="e">
        <f>SUM(AP12:AS12)</f>
        <v>#REF!</v>
      </c>
      <c r="AP12" s="91" t="e">
        <f>_xlfn.COUNTIFS(作業シート!#REF!,BB1,作業シート!#REF!,BB1)</f>
        <v>#REF!</v>
      </c>
      <c r="AQ12" s="91" t="e">
        <f>_xlfn.COUNTIFS(作業シート!#REF!,BB1,作業シート!#REF!,BB1)</f>
        <v>#REF!</v>
      </c>
      <c r="AR12" s="91" t="e">
        <f>_xlfn.COUNTIFS(作業シート!#REF!,BB1,作業シート!#REF!,BB1)</f>
        <v>#REF!</v>
      </c>
      <c r="AS12" s="91" t="e">
        <f>_xlfn.COUNTIFS(作業シート!#REF!,BB1,作業シート!#REF!,BB1)</f>
        <v>#REF!</v>
      </c>
      <c r="AT12" s="91" t="e">
        <f>SUM(AU12:AZ12)</f>
        <v>#REF!</v>
      </c>
      <c r="AU12" s="91" t="e">
        <f>_xlfn.COUNTIFS(作業シート!#REF!,BB1,作業シート!#REF!,BB1)</f>
        <v>#REF!</v>
      </c>
      <c r="AV12" s="91" t="e">
        <f>_xlfn.COUNTIFS(作業シート!#REF!,BB1,作業シート!#REF!,BB1)</f>
        <v>#REF!</v>
      </c>
      <c r="AW12" s="91" t="e">
        <f>_xlfn.COUNTIFS(作業シート!#REF!,BB1,作業シート!#REF!,BB1)</f>
        <v>#REF!</v>
      </c>
      <c r="AX12" s="91" t="e">
        <f>_xlfn.COUNTIFS(作業シート!#REF!,BB1,作業シート!#REF!,BB1)</f>
        <v>#REF!</v>
      </c>
      <c r="AY12" s="91" t="e">
        <f>_xlfn.COUNTIFS(作業シート!#REF!,BB1,作業シート!#REF!,BB1)</f>
        <v>#REF!</v>
      </c>
      <c r="AZ12" s="262" t="e">
        <f>_xlfn.COUNTIFS(作業シート!#REF!,BB1,作業シート!#REF!,BB1)</f>
        <v>#REF!</v>
      </c>
    </row>
    <row r="13" spans="2:52" ht="18" customHeight="1" thickBot="1">
      <c r="B13" s="88"/>
      <c r="C13" s="340"/>
      <c r="D13" s="89" t="s">
        <v>36</v>
      </c>
      <c r="E13" s="96" t="e">
        <f>SUM(E11:E12)</f>
        <v>#REF!</v>
      </c>
      <c r="F13" s="91" t="e">
        <f>SUM(F11:F12)</f>
        <v>#REF!</v>
      </c>
      <c r="G13" s="106"/>
      <c r="H13" s="91" t="e">
        <f aca="true" t="shared" si="1" ref="H13:Y13">SUM(H11:H12)</f>
        <v>#REF!</v>
      </c>
      <c r="I13" s="91" t="e">
        <f t="shared" si="1"/>
        <v>#REF!</v>
      </c>
      <c r="J13" s="91" t="e">
        <f t="shared" si="1"/>
        <v>#REF!</v>
      </c>
      <c r="K13" s="106"/>
      <c r="L13" s="106"/>
      <c r="M13" s="91" t="e">
        <f t="shared" si="1"/>
        <v>#REF!</v>
      </c>
      <c r="N13" s="91" t="e">
        <f t="shared" si="1"/>
        <v>#REF!</v>
      </c>
      <c r="O13" s="91" t="e">
        <f t="shared" si="1"/>
        <v>#REF!</v>
      </c>
      <c r="P13" s="91" t="e">
        <f t="shared" si="1"/>
        <v>#REF!</v>
      </c>
      <c r="Q13" s="91" t="e">
        <f t="shared" si="1"/>
        <v>#REF!</v>
      </c>
      <c r="R13" s="91" t="e">
        <f t="shared" si="1"/>
        <v>#REF!</v>
      </c>
      <c r="S13" s="91" t="e">
        <f t="shared" si="1"/>
        <v>#REF!</v>
      </c>
      <c r="T13" s="91" t="e">
        <f t="shared" si="1"/>
        <v>#REF!</v>
      </c>
      <c r="U13" s="91" t="e">
        <f t="shared" si="1"/>
        <v>#REF!</v>
      </c>
      <c r="V13" s="91" t="e">
        <f t="shared" si="1"/>
        <v>#REF!</v>
      </c>
      <c r="W13" s="91" t="e">
        <f t="shared" si="1"/>
        <v>#REF!</v>
      </c>
      <c r="X13" s="91" t="e">
        <f t="shared" si="1"/>
        <v>#REF!</v>
      </c>
      <c r="Y13" s="114" t="e">
        <f t="shared" si="1"/>
        <v>#REF!</v>
      </c>
      <c r="Z13" s="136" t="e">
        <f>SUM(Z11:Z12)</f>
        <v>#REF!</v>
      </c>
      <c r="AA13" t="e">
        <f t="shared" si="0"/>
        <v>#REF!</v>
      </c>
      <c r="AC13" s="88"/>
      <c r="AD13" s="340"/>
      <c r="AE13" s="241" t="s">
        <v>36</v>
      </c>
      <c r="AF13" s="96" t="e">
        <f>SUM(AF11:AF12)</f>
        <v>#REF!</v>
      </c>
      <c r="AG13" s="91" t="e">
        <f>SUM(AG11:AG12)</f>
        <v>#REF!</v>
      </c>
      <c r="AH13" s="247"/>
      <c r="AI13" s="91" t="e">
        <f>SUM(AI11:AI12)</f>
        <v>#REF!</v>
      </c>
      <c r="AJ13" s="91" t="e">
        <f>SUM(AJ11:AJ12)</f>
        <v>#REF!</v>
      </c>
      <c r="AK13" s="91" t="e">
        <f>SUM(AK11:AK12)</f>
        <v>#REF!</v>
      </c>
      <c r="AL13" s="247"/>
      <c r="AM13" s="248"/>
      <c r="AN13" s="91" t="e">
        <f aca="true" t="shared" si="2" ref="AN13:AZ13">SUM(AN11:AN12)</f>
        <v>#REF!</v>
      </c>
      <c r="AO13" s="91" t="e">
        <f t="shared" si="2"/>
        <v>#REF!</v>
      </c>
      <c r="AP13" s="91" t="e">
        <f t="shared" si="2"/>
        <v>#REF!</v>
      </c>
      <c r="AQ13" s="91" t="e">
        <f t="shared" si="2"/>
        <v>#REF!</v>
      </c>
      <c r="AR13" s="91" t="e">
        <f t="shared" si="2"/>
        <v>#REF!</v>
      </c>
      <c r="AS13" s="91" t="e">
        <f t="shared" si="2"/>
        <v>#REF!</v>
      </c>
      <c r="AT13" s="91" t="e">
        <f t="shared" si="2"/>
        <v>#REF!</v>
      </c>
      <c r="AU13" s="91" t="e">
        <f t="shared" si="2"/>
        <v>#REF!</v>
      </c>
      <c r="AV13" s="91" t="e">
        <f t="shared" si="2"/>
        <v>#REF!</v>
      </c>
      <c r="AW13" s="91" t="e">
        <f t="shared" si="2"/>
        <v>#REF!</v>
      </c>
      <c r="AX13" s="91" t="e">
        <f t="shared" si="2"/>
        <v>#REF!</v>
      </c>
      <c r="AY13" s="91" t="e">
        <f t="shared" si="2"/>
        <v>#REF!</v>
      </c>
      <c r="AZ13" s="262" t="e">
        <f t="shared" si="2"/>
        <v>#REF!</v>
      </c>
    </row>
    <row r="14" spans="1:52" ht="18" customHeight="1">
      <c r="A14">
        <v>2</v>
      </c>
      <c r="B14" s="86" t="str">
        <f>'作業シート'!B19</f>
        <v>障害者支援施設（生活介護又は自立訓練を行うものに限る）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135"/>
      <c r="AA14" t="str">
        <f t="shared" si="0"/>
        <v>OK</v>
      </c>
      <c r="AB14">
        <v>2</v>
      </c>
      <c r="AC14" s="86" t="str">
        <f>'作業シート'!B19</f>
        <v>障害者支援施設（生活介護又は自立訓練を行うものに限る）</v>
      </c>
      <c r="AD14" s="87"/>
      <c r="AE14" s="87"/>
      <c r="AF14" s="87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63"/>
    </row>
    <row r="15" spans="2:52" ht="18" customHeight="1">
      <c r="B15" s="88"/>
      <c r="C15" s="340"/>
      <c r="D15" s="89" t="s">
        <v>34</v>
      </c>
      <c r="E15" s="90">
        <f>'作業シート'!C25</f>
        <v>0</v>
      </c>
      <c r="F15" s="91">
        <f>H15+I15</f>
        <v>0</v>
      </c>
      <c r="G15" s="92"/>
      <c r="H15" s="91">
        <f>'作業シート'!F25</f>
        <v>0</v>
      </c>
      <c r="I15" s="91">
        <f>J15+S15</f>
        <v>0</v>
      </c>
      <c r="J15" s="91">
        <f>M15+N15</f>
        <v>0</v>
      </c>
      <c r="K15" s="92"/>
      <c r="L15" s="92"/>
      <c r="M15" s="91">
        <f>'作業シート'!K25</f>
        <v>0</v>
      </c>
      <c r="N15" s="91">
        <f>SUM(O15:R15)</f>
        <v>0</v>
      </c>
      <c r="O15" s="91">
        <f>'作業シート'!M25</f>
        <v>0</v>
      </c>
      <c r="P15" s="91">
        <f>'作業シート'!N25</f>
        <v>0</v>
      </c>
      <c r="Q15" s="91">
        <f>'作業シート'!O25</f>
        <v>0</v>
      </c>
      <c r="R15" s="91">
        <f>'作業シート'!P25</f>
        <v>0</v>
      </c>
      <c r="S15" s="91">
        <f>SUM(T15:Y15)</f>
        <v>0</v>
      </c>
      <c r="T15" s="91">
        <f>'作業シート'!R25</f>
        <v>0</v>
      </c>
      <c r="U15" s="91">
        <f>'作業シート'!S25</f>
        <v>0</v>
      </c>
      <c r="V15" s="91">
        <f>'作業シート'!T25</f>
        <v>0</v>
      </c>
      <c r="W15" s="91">
        <f>'作業シート'!U25</f>
        <v>0</v>
      </c>
      <c r="X15" s="91">
        <f>'作業シート'!V25</f>
        <v>0</v>
      </c>
      <c r="Y15" s="114">
        <f>'作業シート'!W25</f>
        <v>0</v>
      </c>
      <c r="Z15" s="136">
        <f>'作業シート'!X25</f>
        <v>0</v>
      </c>
      <c r="AA15" t="str">
        <f t="shared" si="0"/>
        <v>OK</v>
      </c>
      <c r="AC15" s="88"/>
      <c r="AD15" s="340"/>
      <c r="AE15" s="241" t="s">
        <v>34</v>
      </c>
      <c r="AF15" s="90">
        <f>_xlfn.COUNTIFS('作業シート'!X20:X24,BB1,'作業シート'!C20:C24,"&lt;&gt;")</f>
        <v>0</v>
      </c>
      <c r="AG15" s="91">
        <f>AI15+AJ15</f>
        <v>0</v>
      </c>
      <c r="AH15" s="250"/>
      <c r="AI15" s="91">
        <f>_xlfn.COUNTIFS('作業シート'!$F$20:$F$24,BB1,'作業シート'!$X$20:$X$24,BB1)</f>
        <v>0</v>
      </c>
      <c r="AJ15" s="91">
        <f>AK15+AT15</f>
        <v>0</v>
      </c>
      <c r="AK15" s="91">
        <f>AN15+AO15</f>
        <v>0</v>
      </c>
      <c r="AL15" s="246"/>
      <c r="AM15" s="246"/>
      <c r="AN15" s="91">
        <f>_xlfn.COUNTIFS('作業シート'!$K$20:$K$24,BB1,'作業シート'!$X$20:$X$24,BB1)</f>
        <v>0</v>
      </c>
      <c r="AO15" s="91">
        <f>SUM(AP15:AS15)</f>
        <v>0</v>
      </c>
      <c r="AP15" s="91">
        <f>_xlfn.COUNTIFS('作業シート'!$M$20:$M$24,BB1,'作業シート'!$X$20:$X$24,BB1)</f>
        <v>0</v>
      </c>
      <c r="AQ15" s="91">
        <f>_xlfn.COUNTIFS('作業シート'!$N$20:$N$24,BB1,'作業シート'!$X$20:$X$24,BB1)</f>
        <v>0</v>
      </c>
      <c r="AR15" s="91">
        <f>_xlfn.COUNTIFS('作業シート'!$O$20:$O$24,BB1,'作業シート'!$X$20:$X$24,BB1)</f>
        <v>0</v>
      </c>
      <c r="AS15" s="91">
        <f>_xlfn.COUNTIFS('作業シート'!$P$20:$P$24,BB1,'作業シート'!$X$20:$X$24,BB1)</f>
        <v>0</v>
      </c>
      <c r="AT15" s="91">
        <f>SUM(AU15:AZ15)</f>
        <v>0</v>
      </c>
      <c r="AU15" s="91">
        <f>_xlfn.COUNTIFS('作業シート'!$R$20:$R$24,BB1,'作業シート'!$X$20:$X$24,BB1)</f>
        <v>0</v>
      </c>
      <c r="AV15" s="91">
        <f>_xlfn.COUNTIFS('作業シート'!$S$20:$S$24,BB1,'作業シート'!$X$20:$X$24,BB1)</f>
        <v>0</v>
      </c>
      <c r="AW15" s="91">
        <f>_xlfn.COUNTIFS('作業シート'!$T$20:$T$24,BB1,'作業シート'!$X$20:$X$24,BB1)</f>
        <v>0</v>
      </c>
      <c r="AX15" s="91">
        <f>_xlfn.COUNTIFS('作業シート'!$U$20:$U$24,BB1,'作業シート'!$X$20:$X$24,BB1)</f>
        <v>0</v>
      </c>
      <c r="AY15" s="91">
        <f>_xlfn.COUNTIFS('作業シート'!$V$20:$V$24,BB1,'作業シート'!$X$20:$X$24,BB1)</f>
        <v>0</v>
      </c>
      <c r="AZ15" s="262">
        <f>_xlfn.COUNTIFS('作業シート'!$W$20:$W$24,BB1,'作業シート'!$X$20:$X$24,BB1)</f>
        <v>0</v>
      </c>
    </row>
    <row r="16" spans="2:52" ht="18" customHeight="1">
      <c r="B16" s="88"/>
      <c r="C16" s="340"/>
      <c r="D16" s="89" t="s">
        <v>35</v>
      </c>
      <c r="E16" s="90" t="e">
        <f>作業シート!#REF!</f>
        <v>#REF!</v>
      </c>
      <c r="F16" s="91" t="e">
        <f>H16+I16</f>
        <v>#REF!</v>
      </c>
      <c r="G16" s="92"/>
      <c r="H16" s="91" t="e">
        <f>作業シート!#REF!</f>
        <v>#REF!</v>
      </c>
      <c r="I16" s="91" t="e">
        <f>J16+S16</f>
        <v>#REF!</v>
      </c>
      <c r="J16" s="91" t="e">
        <f>M16+N16</f>
        <v>#REF!</v>
      </c>
      <c r="K16" s="92"/>
      <c r="L16" s="92"/>
      <c r="M16" s="91" t="e">
        <f>作業シート!#REF!</f>
        <v>#REF!</v>
      </c>
      <c r="N16" s="91" t="e">
        <f>SUM(O16:R16)</f>
        <v>#REF!</v>
      </c>
      <c r="O16" s="91" t="e">
        <f>作業シート!#REF!</f>
        <v>#REF!</v>
      </c>
      <c r="P16" s="91" t="e">
        <f>作業シート!#REF!</f>
        <v>#REF!</v>
      </c>
      <c r="Q16" s="91" t="e">
        <f>作業シート!#REF!</f>
        <v>#REF!</v>
      </c>
      <c r="R16" s="91" t="e">
        <f>作業シート!#REF!</f>
        <v>#REF!</v>
      </c>
      <c r="S16" s="91" t="e">
        <f>SUM(T16:Y16)</f>
        <v>#REF!</v>
      </c>
      <c r="T16" s="91" t="e">
        <f>作業シート!#REF!</f>
        <v>#REF!</v>
      </c>
      <c r="U16" s="91" t="e">
        <f>作業シート!#REF!</f>
        <v>#REF!</v>
      </c>
      <c r="V16" s="91" t="e">
        <f>作業シート!#REF!</f>
        <v>#REF!</v>
      </c>
      <c r="W16" s="91" t="e">
        <f>作業シート!#REF!</f>
        <v>#REF!</v>
      </c>
      <c r="X16" s="91" t="e">
        <f>作業シート!#REF!</f>
        <v>#REF!</v>
      </c>
      <c r="Y16" s="114" t="e">
        <f>作業シート!#REF!</f>
        <v>#REF!</v>
      </c>
      <c r="Z16" s="136" t="e">
        <f>作業シート!#REF!</f>
        <v>#REF!</v>
      </c>
      <c r="AA16" t="e">
        <f t="shared" si="0"/>
        <v>#REF!</v>
      </c>
      <c r="AC16" s="88"/>
      <c r="AD16" s="340"/>
      <c r="AE16" s="241" t="s">
        <v>35</v>
      </c>
      <c r="AF16" s="96" t="e">
        <f>_xlfn.COUNTIFS(作業シート!#REF!,BB1,作業シート!#REF!,"&lt;&gt;")</f>
        <v>#REF!</v>
      </c>
      <c r="AG16" s="91" t="e">
        <f>AI16+AJ16</f>
        <v>#REF!</v>
      </c>
      <c r="AH16" s="250"/>
      <c r="AI16" s="91" t="e">
        <f>_xlfn.COUNTIFS(作業シート!#REF!,BB1,作業シート!#REF!,BB1)</f>
        <v>#REF!</v>
      </c>
      <c r="AJ16" s="91" t="e">
        <f>AK16+AT16</f>
        <v>#REF!</v>
      </c>
      <c r="AK16" s="91" t="e">
        <f>AN16+AO16</f>
        <v>#REF!</v>
      </c>
      <c r="AL16" s="246"/>
      <c r="AM16" s="246"/>
      <c r="AN16" s="91" t="e">
        <f>_xlfn.COUNTIFS(作業シート!#REF!,BB1,作業シート!#REF!,BB1)</f>
        <v>#REF!</v>
      </c>
      <c r="AO16" s="91" t="e">
        <f>SUM(AP16:AS16)</f>
        <v>#REF!</v>
      </c>
      <c r="AP16" s="91" t="e">
        <f>_xlfn.COUNTIFS(作業シート!#REF!,BB1,作業シート!#REF!,BB1)</f>
        <v>#REF!</v>
      </c>
      <c r="AQ16" s="91" t="e">
        <f>_xlfn.COUNTIFS(作業シート!#REF!,BB1,作業シート!#REF!,BB1)</f>
        <v>#REF!</v>
      </c>
      <c r="AR16" s="91" t="e">
        <f>_xlfn.COUNTIFS(作業シート!#REF!,BB1,作業シート!#REF!,BB1)</f>
        <v>#REF!</v>
      </c>
      <c r="AS16" s="91" t="e">
        <f>_xlfn.COUNTIFS(作業シート!#REF!,BB1,作業シート!#REF!,BB1)</f>
        <v>#REF!</v>
      </c>
      <c r="AT16" s="91" t="e">
        <f>SUM(AU16:AZ16)</f>
        <v>#REF!</v>
      </c>
      <c r="AU16" s="91" t="e">
        <f>_xlfn.COUNTIFS(作業シート!#REF!,BB1,作業シート!#REF!,BB1)</f>
        <v>#REF!</v>
      </c>
      <c r="AV16" s="91" t="e">
        <f>_xlfn.COUNTIFS(作業シート!#REF!,BB1,作業シート!#REF!,BB1)</f>
        <v>#REF!</v>
      </c>
      <c r="AW16" s="91" t="e">
        <f>_xlfn.COUNTIFS(作業シート!#REF!,BB1,作業シート!#REF!,BB1)</f>
        <v>#REF!</v>
      </c>
      <c r="AX16" s="91" t="e">
        <f>_xlfn.COUNTIFS(作業シート!#REF!,BB1,作業シート!#REF!,BB1)</f>
        <v>#REF!</v>
      </c>
      <c r="AY16" s="91" t="e">
        <f>_xlfn.COUNTIFS(作業シート!#REF!,BB1,作業シート!#REF!,BB1)</f>
        <v>#REF!</v>
      </c>
      <c r="AZ16" s="262" t="e">
        <f>_xlfn.COUNTIFS(作業シート!#REF!,BB1,作業シート!#REF!,BB1)</f>
        <v>#REF!</v>
      </c>
    </row>
    <row r="17" spans="2:52" ht="18" customHeight="1" thickBot="1">
      <c r="B17" s="88"/>
      <c r="C17" s="340"/>
      <c r="D17" s="89" t="s">
        <v>36</v>
      </c>
      <c r="E17" s="90" t="e">
        <f>SUM(E15:E16)</f>
        <v>#REF!</v>
      </c>
      <c r="F17" s="107" t="e">
        <f aca="true" t="shared" si="3" ref="F17:Y17">SUM(F15:F16)</f>
        <v>#REF!</v>
      </c>
      <c r="G17" s="108"/>
      <c r="H17" s="107" t="e">
        <f t="shared" si="3"/>
        <v>#REF!</v>
      </c>
      <c r="I17" s="107" t="e">
        <f t="shared" si="3"/>
        <v>#REF!</v>
      </c>
      <c r="J17" s="107" t="e">
        <f t="shared" si="3"/>
        <v>#REF!</v>
      </c>
      <c r="K17" s="108"/>
      <c r="L17" s="108"/>
      <c r="M17" s="107" t="e">
        <f t="shared" si="3"/>
        <v>#REF!</v>
      </c>
      <c r="N17" s="107" t="e">
        <f t="shared" si="3"/>
        <v>#REF!</v>
      </c>
      <c r="O17" s="107" t="e">
        <f t="shared" si="3"/>
        <v>#REF!</v>
      </c>
      <c r="P17" s="107" t="e">
        <f t="shared" si="3"/>
        <v>#REF!</v>
      </c>
      <c r="Q17" s="107" t="e">
        <f t="shared" si="3"/>
        <v>#REF!</v>
      </c>
      <c r="R17" s="107" t="e">
        <f t="shared" si="3"/>
        <v>#REF!</v>
      </c>
      <c r="S17" s="107" t="e">
        <f t="shared" si="3"/>
        <v>#REF!</v>
      </c>
      <c r="T17" s="107" t="e">
        <f t="shared" si="3"/>
        <v>#REF!</v>
      </c>
      <c r="U17" s="107" t="e">
        <f t="shared" si="3"/>
        <v>#REF!</v>
      </c>
      <c r="V17" s="107" t="e">
        <f t="shared" si="3"/>
        <v>#REF!</v>
      </c>
      <c r="W17" s="107" t="e">
        <f t="shared" si="3"/>
        <v>#REF!</v>
      </c>
      <c r="X17" s="107" t="e">
        <f t="shared" si="3"/>
        <v>#REF!</v>
      </c>
      <c r="Y17" s="115" t="e">
        <f t="shared" si="3"/>
        <v>#REF!</v>
      </c>
      <c r="Z17" s="137" t="e">
        <f>SUM(Z15:Z16)</f>
        <v>#REF!</v>
      </c>
      <c r="AA17" t="e">
        <f t="shared" si="0"/>
        <v>#REF!</v>
      </c>
      <c r="AC17" s="88"/>
      <c r="AD17" s="340"/>
      <c r="AE17" s="241" t="s">
        <v>36</v>
      </c>
      <c r="AF17" s="90" t="e">
        <f>SUM(AF15:AF16)</f>
        <v>#REF!</v>
      </c>
      <c r="AG17" s="107" t="e">
        <f>SUM(AG15:AG16)</f>
        <v>#REF!</v>
      </c>
      <c r="AH17" s="110"/>
      <c r="AI17" s="107" t="e">
        <f>SUM(AI15:AI16)</f>
        <v>#REF!</v>
      </c>
      <c r="AJ17" s="107" t="e">
        <f>SUM(AJ15:AJ16)</f>
        <v>#REF!</v>
      </c>
      <c r="AK17" s="107" t="e">
        <f>SUM(AK15:AK16)</f>
        <v>#REF!</v>
      </c>
      <c r="AL17" s="110"/>
      <c r="AM17" s="251"/>
      <c r="AN17" s="107" t="e">
        <f aca="true" t="shared" si="4" ref="AN17:AZ17">SUM(AN15:AN16)</f>
        <v>#REF!</v>
      </c>
      <c r="AO17" s="107" t="e">
        <f t="shared" si="4"/>
        <v>#REF!</v>
      </c>
      <c r="AP17" s="107" t="e">
        <f t="shared" si="4"/>
        <v>#REF!</v>
      </c>
      <c r="AQ17" s="107" t="e">
        <f t="shared" si="4"/>
        <v>#REF!</v>
      </c>
      <c r="AR17" s="107" t="e">
        <f t="shared" si="4"/>
        <v>#REF!</v>
      </c>
      <c r="AS17" s="107" t="e">
        <f t="shared" si="4"/>
        <v>#REF!</v>
      </c>
      <c r="AT17" s="107" t="e">
        <f t="shared" si="4"/>
        <v>#REF!</v>
      </c>
      <c r="AU17" s="107" t="e">
        <f t="shared" si="4"/>
        <v>#REF!</v>
      </c>
      <c r="AV17" s="107" t="e">
        <f t="shared" si="4"/>
        <v>#REF!</v>
      </c>
      <c r="AW17" s="107" t="e">
        <f t="shared" si="4"/>
        <v>#REF!</v>
      </c>
      <c r="AX17" s="107" t="e">
        <f t="shared" si="4"/>
        <v>#REF!</v>
      </c>
      <c r="AY17" s="107" t="e">
        <f t="shared" si="4"/>
        <v>#REF!</v>
      </c>
      <c r="AZ17" s="264" t="e">
        <f t="shared" si="4"/>
        <v>#REF!</v>
      </c>
    </row>
    <row r="18" spans="1:52" ht="18" customHeight="1">
      <c r="A18">
        <v>3</v>
      </c>
      <c r="B18" s="86" t="str">
        <f>'作業シート'!B27</f>
        <v>障害者支援施設（2以外）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135"/>
      <c r="AA18" t="str">
        <f t="shared" si="0"/>
        <v>OK</v>
      </c>
      <c r="AB18">
        <v>3</v>
      </c>
      <c r="AC18" s="86" t="str">
        <f>'作業シート'!B27</f>
        <v>障害者支援施設（2以外）</v>
      </c>
      <c r="AD18" s="87"/>
      <c r="AE18" s="87"/>
      <c r="AF18" s="87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63"/>
    </row>
    <row r="19" spans="2:52" ht="18" customHeight="1">
      <c r="B19" s="88"/>
      <c r="C19" s="340"/>
      <c r="D19" s="89" t="s">
        <v>34</v>
      </c>
      <c r="E19" s="90">
        <f>'作業シート'!C33</f>
        <v>0</v>
      </c>
      <c r="F19" s="91">
        <f>H19+I19</f>
        <v>0</v>
      </c>
      <c r="G19" s="92"/>
      <c r="H19" s="91">
        <f>'作業シート'!F33</f>
        <v>0</v>
      </c>
      <c r="I19" s="91">
        <f>J19+S19</f>
        <v>0</v>
      </c>
      <c r="J19" s="91">
        <f>M19+N19</f>
        <v>0</v>
      </c>
      <c r="K19" s="92"/>
      <c r="L19" s="92"/>
      <c r="M19" s="91">
        <f>'作業シート'!K33</f>
        <v>0</v>
      </c>
      <c r="N19" s="91">
        <f>SUM(O19:R19)</f>
        <v>0</v>
      </c>
      <c r="O19" s="91">
        <f>'作業シート'!M33</f>
        <v>0</v>
      </c>
      <c r="P19" s="91">
        <f>'作業シート'!N33</f>
        <v>0</v>
      </c>
      <c r="Q19" s="91">
        <f>'作業シート'!O33</f>
        <v>0</v>
      </c>
      <c r="R19" s="91">
        <f>'作業シート'!P33</f>
        <v>0</v>
      </c>
      <c r="S19" s="91">
        <f>SUM(T19:Y19)</f>
        <v>0</v>
      </c>
      <c r="T19" s="91">
        <f>'作業シート'!R33</f>
        <v>0</v>
      </c>
      <c r="U19" s="91">
        <f>'作業シート'!S33</f>
        <v>0</v>
      </c>
      <c r="V19" s="91">
        <f>'作業シート'!T33</f>
        <v>0</v>
      </c>
      <c r="W19" s="91">
        <f>'作業シート'!U33</f>
        <v>0</v>
      </c>
      <c r="X19" s="91">
        <f>'作業シート'!V33</f>
        <v>0</v>
      </c>
      <c r="Y19" s="114">
        <f>'作業シート'!W33</f>
        <v>0</v>
      </c>
      <c r="Z19" s="136">
        <f>'作業シート'!X33</f>
        <v>0</v>
      </c>
      <c r="AA19" t="str">
        <f t="shared" si="0"/>
        <v>OK</v>
      </c>
      <c r="AC19" s="88"/>
      <c r="AD19" s="340"/>
      <c r="AE19" s="241" t="s">
        <v>34</v>
      </c>
      <c r="AF19" s="90">
        <f>_xlfn.COUNTIFS('作業シート'!X28:X32,BB1,'作業シート'!C28:C32,"&lt;&gt;")</f>
        <v>0</v>
      </c>
      <c r="AG19" s="91">
        <f>AI19+AJ19</f>
        <v>0</v>
      </c>
      <c r="AH19" s="250"/>
      <c r="AI19" s="91">
        <f>_xlfn.COUNTIFS('作業シート'!$F$28:$F$32,BB1,'作業シート'!$X$28:$X$32,BB1)</f>
        <v>0</v>
      </c>
      <c r="AJ19" s="91">
        <f>AK19+AT19</f>
        <v>0</v>
      </c>
      <c r="AK19" s="91">
        <f>AN19+AO19</f>
        <v>0</v>
      </c>
      <c r="AL19" s="246"/>
      <c r="AM19" s="246"/>
      <c r="AN19" s="91">
        <f>_xlfn.COUNTIFS('作業シート'!$K$28:$K$32,BB1,'作業シート'!$X$28:$X$32,BB1)</f>
        <v>0</v>
      </c>
      <c r="AO19" s="91">
        <f>SUM(AP19:AS19)</f>
        <v>0</v>
      </c>
      <c r="AP19" s="91">
        <f>_xlfn.COUNTIFS('作業シート'!$M$28:$M$32,BB1,'作業シート'!$X$28:$X$32,BB1)</f>
        <v>0</v>
      </c>
      <c r="AQ19" s="91">
        <f>_xlfn.COUNTIFS('作業シート'!$N$28:$N$32,BB1,'作業シート'!$X$28:$X$32,BB1)</f>
        <v>0</v>
      </c>
      <c r="AR19" s="91">
        <f>_xlfn.COUNTIFS('作業シート'!$O$28:$O$32,BB1,'作業シート'!$X$28:$X$32,BB1)</f>
        <v>0</v>
      </c>
      <c r="AS19" s="91">
        <f>_xlfn.COUNTIFS('作業シート'!$P$28:$P$32,BB1,'作業シート'!$X$28:$X$32,BB1)</f>
        <v>0</v>
      </c>
      <c r="AT19" s="91">
        <f>SUM(AU19:AZ19)</f>
        <v>0</v>
      </c>
      <c r="AU19" s="91">
        <f>_xlfn.COUNTIFS('作業シート'!$R$28:$R$32,BB1,'作業シート'!$X$28:$X$32,BB1)</f>
        <v>0</v>
      </c>
      <c r="AV19" s="91">
        <f>_xlfn.COUNTIFS('作業シート'!$S$28:$S$32,BB1,'作業シート'!$X$28:$X$32,BB1)</f>
        <v>0</v>
      </c>
      <c r="AW19" s="91">
        <f>_xlfn.COUNTIFS('作業シート'!$T$28:$T$32,BB1,'作業シート'!$X$28:$X$32,BB1)</f>
        <v>0</v>
      </c>
      <c r="AX19" s="91">
        <f>_xlfn.COUNTIFS('作業シート'!$U$28:$U$32,BB1,'作業シート'!$X$28:$X$32,BB1)</f>
        <v>0</v>
      </c>
      <c r="AY19" s="91">
        <f>_xlfn.COUNTIFS('作業シート'!$V$28:$V$32,BB1,'作業シート'!$X$28:$X$32,BB1)</f>
        <v>0</v>
      </c>
      <c r="AZ19" s="262">
        <f>_xlfn.COUNTIFS('作業シート'!$W$28:$W$32,BB1,'作業シート'!$X$28:$X$32,BB1)</f>
        <v>0</v>
      </c>
    </row>
    <row r="20" spans="2:52" ht="18" customHeight="1">
      <c r="B20" s="88"/>
      <c r="C20" s="340"/>
      <c r="D20" s="89" t="s">
        <v>35</v>
      </c>
      <c r="E20" s="90" t="e">
        <f>作業シート!#REF!</f>
        <v>#REF!</v>
      </c>
      <c r="F20" s="91" t="e">
        <f>H20+I20</f>
        <v>#REF!</v>
      </c>
      <c r="G20" s="92"/>
      <c r="H20" s="91" t="e">
        <f>作業シート!#REF!</f>
        <v>#REF!</v>
      </c>
      <c r="I20" s="91" t="e">
        <f>J20+S20</f>
        <v>#REF!</v>
      </c>
      <c r="J20" s="91" t="e">
        <f>M20+N20</f>
        <v>#REF!</v>
      </c>
      <c r="K20" s="92"/>
      <c r="L20" s="92"/>
      <c r="M20" s="91" t="e">
        <f>作業シート!#REF!</f>
        <v>#REF!</v>
      </c>
      <c r="N20" s="91" t="e">
        <f>SUM(O20:R20)</f>
        <v>#REF!</v>
      </c>
      <c r="O20" s="91" t="e">
        <f>作業シート!#REF!</f>
        <v>#REF!</v>
      </c>
      <c r="P20" s="91" t="e">
        <f>作業シート!#REF!</f>
        <v>#REF!</v>
      </c>
      <c r="Q20" s="91" t="e">
        <f>作業シート!#REF!</f>
        <v>#REF!</v>
      </c>
      <c r="R20" s="91" t="e">
        <f>作業シート!#REF!</f>
        <v>#REF!</v>
      </c>
      <c r="S20" s="91" t="e">
        <f>SUM(T20:Y20)</f>
        <v>#REF!</v>
      </c>
      <c r="T20" s="91" t="e">
        <f>作業シート!#REF!</f>
        <v>#REF!</v>
      </c>
      <c r="U20" s="91" t="e">
        <f>作業シート!#REF!</f>
        <v>#REF!</v>
      </c>
      <c r="V20" s="91" t="e">
        <f>作業シート!#REF!</f>
        <v>#REF!</v>
      </c>
      <c r="W20" s="91" t="e">
        <f>作業シート!#REF!</f>
        <v>#REF!</v>
      </c>
      <c r="X20" s="91" t="e">
        <f>作業シート!#REF!</f>
        <v>#REF!</v>
      </c>
      <c r="Y20" s="114" t="e">
        <f>作業シート!#REF!</f>
        <v>#REF!</v>
      </c>
      <c r="Z20" s="136" t="e">
        <f>作業シート!#REF!</f>
        <v>#REF!</v>
      </c>
      <c r="AA20" t="e">
        <f t="shared" si="0"/>
        <v>#REF!</v>
      </c>
      <c r="AC20" s="88"/>
      <c r="AD20" s="340"/>
      <c r="AE20" s="241" t="s">
        <v>35</v>
      </c>
      <c r="AF20" s="96" t="e">
        <f>_xlfn.COUNTIFS(作業シート!#REF!,BB1,作業シート!#REF!,"&lt;&gt;")</f>
        <v>#REF!</v>
      </c>
      <c r="AG20" s="91" t="e">
        <f>AI20+AJ20</f>
        <v>#REF!</v>
      </c>
      <c r="AH20" s="250"/>
      <c r="AI20" s="91" t="e">
        <f>_xlfn.COUNTIFS(作業シート!#REF!,BB1,作業シート!#REF!,BB1)</f>
        <v>#REF!</v>
      </c>
      <c r="AJ20" s="91" t="e">
        <f>AK20+AT20</f>
        <v>#REF!</v>
      </c>
      <c r="AK20" s="91" t="e">
        <f>AN20+AO20</f>
        <v>#REF!</v>
      </c>
      <c r="AL20" s="246"/>
      <c r="AM20" s="246"/>
      <c r="AN20" s="91" t="e">
        <f>_xlfn.COUNTIFS(作業シート!#REF!,BB1,作業シート!#REF!,BB1)</f>
        <v>#REF!</v>
      </c>
      <c r="AO20" s="91" t="e">
        <f>SUM(AP20:AS20)</f>
        <v>#REF!</v>
      </c>
      <c r="AP20" s="91" t="e">
        <f>_xlfn.COUNTIFS(作業シート!#REF!,BB1,作業シート!#REF!,BB1)</f>
        <v>#REF!</v>
      </c>
      <c r="AQ20" s="91" t="e">
        <f>_xlfn.COUNTIFS(作業シート!#REF!,BB1,作業シート!#REF!,BB1)</f>
        <v>#REF!</v>
      </c>
      <c r="AR20" s="91" t="e">
        <f>_xlfn.COUNTIFS(作業シート!#REF!,BB1,作業シート!#REF!,BB1)</f>
        <v>#REF!</v>
      </c>
      <c r="AS20" s="91" t="e">
        <f>_xlfn.COUNTIFS(作業シート!#REF!,BB1,作業シート!#REF!,BB1)</f>
        <v>#REF!</v>
      </c>
      <c r="AT20" s="91" t="e">
        <f>SUM(AU20:AZ20)</f>
        <v>#REF!</v>
      </c>
      <c r="AU20" s="91" t="e">
        <f>_xlfn.COUNTIFS(作業シート!#REF!,BB1,作業シート!#REF!,BB1)</f>
        <v>#REF!</v>
      </c>
      <c r="AV20" s="91" t="e">
        <f>_xlfn.COUNTIFS(作業シート!#REF!,BB1,作業シート!#REF!,BB1)</f>
        <v>#REF!</v>
      </c>
      <c r="AW20" s="91" t="e">
        <f>_xlfn.COUNTIFS(作業シート!#REF!,BB1,作業シート!#REF!,BB1)</f>
        <v>#REF!</v>
      </c>
      <c r="AX20" s="91" t="e">
        <f>_xlfn.COUNTIFS(作業シート!#REF!,BB1,作業シート!#REF!,BB1)</f>
        <v>#REF!</v>
      </c>
      <c r="AY20" s="91" t="e">
        <f>_xlfn.COUNTIFS(作業シート!#REF!,BB1,作業シート!#REF!,BB1)</f>
        <v>#REF!</v>
      </c>
      <c r="AZ20" s="262" t="e">
        <f>_xlfn.COUNTIFS(作業シート!#REF!,BB1,作業シート!#REF!,BB1)</f>
        <v>#REF!</v>
      </c>
    </row>
    <row r="21" spans="2:52" ht="18" customHeight="1" thickBot="1">
      <c r="B21" s="88"/>
      <c r="C21" s="340"/>
      <c r="D21" s="89" t="s">
        <v>36</v>
      </c>
      <c r="E21" s="90" t="e">
        <f>SUM(E19:E20)</f>
        <v>#REF!</v>
      </c>
      <c r="F21" s="107" t="e">
        <f aca="true" t="shared" si="5" ref="F21:Y21">SUM(F19:F20)</f>
        <v>#REF!</v>
      </c>
      <c r="G21" s="108"/>
      <c r="H21" s="107" t="e">
        <f t="shared" si="5"/>
        <v>#REF!</v>
      </c>
      <c r="I21" s="107" t="e">
        <f t="shared" si="5"/>
        <v>#REF!</v>
      </c>
      <c r="J21" s="107" t="e">
        <f t="shared" si="5"/>
        <v>#REF!</v>
      </c>
      <c r="K21" s="108"/>
      <c r="L21" s="108"/>
      <c r="M21" s="107" t="e">
        <f t="shared" si="5"/>
        <v>#REF!</v>
      </c>
      <c r="N21" s="107" t="e">
        <f t="shared" si="5"/>
        <v>#REF!</v>
      </c>
      <c r="O21" s="107" t="e">
        <f t="shared" si="5"/>
        <v>#REF!</v>
      </c>
      <c r="P21" s="107" t="e">
        <f t="shared" si="5"/>
        <v>#REF!</v>
      </c>
      <c r="Q21" s="107" t="e">
        <f t="shared" si="5"/>
        <v>#REF!</v>
      </c>
      <c r="R21" s="107" t="e">
        <f t="shared" si="5"/>
        <v>#REF!</v>
      </c>
      <c r="S21" s="107" t="e">
        <f t="shared" si="5"/>
        <v>#REF!</v>
      </c>
      <c r="T21" s="107" t="e">
        <f t="shared" si="5"/>
        <v>#REF!</v>
      </c>
      <c r="U21" s="107" t="e">
        <f t="shared" si="5"/>
        <v>#REF!</v>
      </c>
      <c r="V21" s="107" t="e">
        <f t="shared" si="5"/>
        <v>#REF!</v>
      </c>
      <c r="W21" s="107" t="e">
        <f t="shared" si="5"/>
        <v>#REF!</v>
      </c>
      <c r="X21" s="107" t="e">
        <f t="shared" si="5"/>
        <v>#REF!</v>
      </c>
      <c r="Y21" s="115" t="e">
        <f t="shared" si="5"/>
        <v>#REF!</v>
      </c>
      <c r="Z21" s="137" t="e">
        <f>SUM(Z19:Z20)</f>
        <v>#REF!</v>
      </c>
      <c r="AA21" t="e">
        <f t="shared" si="0"/>
        <v>#REF!</v>
      </c>
      <c r="AC21" s="88"/>
      <c r="AD21" s="340"/>
      <c r="AE21" s="241" t="s">
        <v>36</v>
      </c>
      <c r="AF21" s="90" t="e">
        <f>SUM(AF19:AF20)</f>
        <v>#REF!</v>
      </c>
      <c r="AG21" s="107" t="e">
        <f>SUM(AG19:AG20)</f>
        <v>#REF!</v>
      </c>
      <c r="AH21" s="110"/>
      <c r="AI21" s="107" t="e">
        <f>SUM(AI19:AI20)</f>
        <v>#REF!</v>
      </c>
      <c r="AJ21" s="107" t="e">
        <f>SUM(AJ19:AJ20)</f>
        <v>#REF!</v>
      </c>
      <c r="AK21" s="107" t="e">
        <f>SUM(AK19:AK20)</f>
        <v>#REF!</v>
      </c>
      <c r="AL21" s="110"/>
      <c r="AM21" s="251"/>
      <c r="AN21" s="107" t="e">
        <f aca="true" t="shared" si="6" ref="AN21:AZ21">SUM(AN19:AN20)</f>
        <v>#REF!</v>
      </c>
      <c r="AO21" s="107" t="e">
        <f t="shared" si="6"/>
        <v>#REF!</v>
      </c>
      <c r="AP21" s="107" t="e">
        <f t="shared" si="6"/>
        <v>#REF!</v>
      </c>
      <c r="AQ21" s="107" t="e">
        <f t="shared" si="6"/>
        <v>#REF!</v>
      </c>
      <c r="AR21" s="107" t="e">
        <f t="shared" si="6"/>
        <v>#REF!</v>
      </c>
      <c r="AS21" s="107" t="e">
        <f t="shared" si="6"/>
        <v>#REF!</v>
      </c>
      <c r="AT21" s="107" t="e">
        <f t="shared" si="6"/>
        <v>#REF!</v>
      </c>
      <c r="AU21" s="107" t="e">
        <f t="shared" si="6"/>
        <v>#REF!</v>
      </c>
      <c r="AV21" s="107" t="e">
        <f t="shared" si="6"/>
        <v>#REF!</v>
      </c>
      <c r="AW21" s="107" t="e">
        <f t="shared" si="6"/>
        <v>#REF!</v>
      </c>
      <c r="AX21" s="107" t="e">
        <f t="shared" si="6"/>
        <v>#REF!</v>
      </c>
      <c r="AY21" s="107" t="e">
        <f t="shared" si="6"/>
        <v>#REF!</v>
      </c>
      <c r="AZ21" s="264" t="e">
        <f t="shared" si="6"/>
        <v>#REF!</v>
      </c>
    </row>
    <row r="22" spans="1:52" ht="18" customHeight="1">
      <c r="A22">
        <v>4</v>
      </c>
      <c r="B22" s="86" t="str">
        <f>'作業シート'!B35</f>
        <v>療養介護事業所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135"/>
      <c r="AA22" t="str">
        <f t="shared" si="0"/>
        <v>OK</v>
      </c>
      <c r="AB22">
        <v>4</v>
      </c>
      <c r="AC22" s="86" t="str">
        <f>'作業シート'!B35</f>
        <v>療養介護事業所</v>
      </c>
      <c r="AD22" s="87"/>
      <c r="AE22" s="87"/>
      <c r="AF22" s="87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63"/>
    </row>
    <row r="23" spans="2:52" ht="18" customHeight="1">
      <c r="B23" s="88"/>
      <c r="C23" s="340"/>
      <c r="D23" s="89" t="s">
        <v>34</v>
      </c>
      <c r="E23" s="90">
        <f>'作業シート'!C41</f>
        <v>0</v>
      </c>
      <c r="F23" s="91">
        <f>H23+I23</f>
        <v>0</v>
      </c>
      <c r="G23" s="92"/>
      <c r="H23" s="91">
        <f>'作業シート'!F41</f>
        <v>0</v>
      </c>
      <c r="I23" s="91">
        <f>J23+S23</f>
        <v>0</v>
      </c>
      <c r="J23" s="91">
        <f>M23+N23</f>
        <v>0</v>
      </c>
      <c r="K23" s="92"/>
      <c r="L23" s="92"/>
      <c r="M23" s="91">
        <f>'作業シート'!K41</f>
        <v>0</v>
      </c>
      <c r="N23" s="91">
        <f>SUM(O23:R23)</f>
        <v>0</v>
      </c>
      <c r="O23" s="91">
        <f>'作業シート'!M41</f>
        <v>0</v>
      </c>
      <c r="P23" s="91">
        <f>'作業シート'!N41</f>
        <v>0</v>
      </c>
      <c r="Q23" s="91">
        <f>'作業シート'!O41</f>
        <v>0</v>
      </c>
      <c r="R23" s="91">
        <f>'作業シート'!P41</f>
        <v>0</v>
      </c>
      <c r="S23" s="91">
        <f>SUM(T23:Y23)</f>
        <v>0</v>
      </c>
      <c r="T23" s="91">
        <f>'作業シート'!R41</f>
        <v>0</v>
      </c>
      <c r="U23" s="91">
        <f>'作業シート'!S41</f>
        <v>0</v>
      </c>
      <c r="V23" s="91">
        <f>'作業シート'!T41</f>
        <v>0</v>
      </c>
      <c r="W23" s="91">
        <f>'作業シート'!U41</f>
        <v>0</v>
      </c>
      <c r="X23" s="91">
        <f>'作業シート'!V41</f>
        <v>0</v>
      </c>
      <c r="Y23" s="114">
        <f>'作業シート'!W41</f>
        <v>0</v>
      </c>
      <c r="Z23" s="136">
        <f>'作業シート'!X41</f>
        <v>0</v>
      </c>
      <c r="AA23" t="str">
        <f t="shared" si="0"/>
        <v>OK</v>
      </c>
      <c r="AC23" s="88"/>
      <c r="AD23" s="340"/>
      <c r="AE23" s="241" t="s">
        <v>34</v>
      </c>
      <c r="AF23" s="90">
        <f>_xlfn.COUNTIFS('作業シート'!X36:X40,BB1,'作業シート'!C36:C40,"&lt;&gt;")</f>
        <v>0</v>
      </c>
      <c r="AG23" s="91">
        <f>AI23+AJ23</f>
        <v>0</v>
      </c>
      <c r="AH23" s="250"/>
      <c r="AI23" s="91">
        <f>_xlfn.COUNTIFS('作業シート'!$F$36:$F$40,BB1,'作業シート'!$X$36:$X$40,BB1)</f>
        <v>0</v>
      </c>
      <c r="AJ23" s="91">
        <f>AK23+AT23</f>
        <v>0</v>
      </c>
      <c r="AK23" s="91">
        <f>AN23+AO23</f>
        <v>0</v>
      </c>
      <c r="AL23" s="246"/>
      <c r="AM23" s="246"/>
      <c r="AN23" s="91">
        <f>_xlfn.COUNTIFS('作業シート'!$K$36:$K$40,BB1,'作業シート'!$X$36:$X$40,BB1)</f>
        <v>0</v>
      </c>
      <c r="AO23" s="91">
        <f>SUM(AP23:AS23)</f>
        <v>0</v>
      </c>
      <c r="AP23" s="91">
        <f>_xlfn.COUNTIFS('作業シート'!$M$36:$M$40,BB1,'作業シート'!$X$36:$X$40,BB1)</f>
        <v>0</v>
      </c>
      <c r="AQ23" s="91">
        <f>_xlfn.COUNTIFS('作業シート'!$N$36:$N$40,BB1,'作業シート'!$X$36:$X$40,BB1)</f>
        <v>0</v>
      </c>
      <c r="AR23" s="91">
        <f>_xlfn.COUNTIFS('作業シート'!$O$36:$O$40,BB1,'作業シート'!$X$36:$X$40,BB1)</f>
        <v>0</v>
      </c>
      <c r="AS23" s="91">
        <f>_xlfn.COUNTIFS('作業シート'!$P$36:$P$40,BB1,'作業シート'!$X$36:$X$40,BB1)</f>
        <v>0</v>
      </c>
      <c r="AT23" s="91">
        <f>SUM(AU23:AZ23)</f>
        <v>0</v>
      </c>
      <c r="AU23" s="91">
        <f>_xlfn.COUNTIFS('作業シート'!$R$36:$R$40,BB1,'作業シート'!$X$36:$X$40,BB1)</f>
        <v>0</v>
      </c>
      <c r="AV23" s="91">
        <f>_xlfn.COUNTIFS('作業シート'!$S$36:$S$40,BB1,'作業シート'!$X$36:$X$40,BB1)</f>
        <v>0</v>
      </c>
      <c r="AW23" s="91">
        <f>_xlfn.COUNTIFS('作業シート'!$T$36:$T$40,BB1,'作業シート'!$X$36:$X$40,BB1)</f>
        <v>0</v>
      </c>
      <c r="AX23" s="91">
        <f>_xlfn.COUNTIFS('作業シート'!$U$36:$U$40,BB1,'作業シート'!$X$36:$X$40,BB1)</f>
        <v>0</v>
      </c>
      <c r="AY23" s="91">
        <f>_xlfn.COUNTIFS('作業シート'!$V$36:$V$40,BB1,'作業シート'!$X$36:$X$40,BB1)</f>
        <v>0</v>
      </c>
      <c r="AZ23" s="262">
        <f>_xlfn.COUNTIFS('作業シート'!$W$36:$W$40,BB1,'作業シート'!$X$36:$X$40,BB1)</f>
        <v>0</v>
      </c>
    </row>
    <row r="24" spans="2:52" ht="18" customHeight="1">
      <c r="B24" s="88"/>
      <c r="C24" s="340"/>
      <c r="D24" s="89" t="s">
        <v>35</v>
      </c>
      <c r="E24" s="90" t="e">
        <f>作業シート!#REF!</f>
        <v>#REF!</v>
      </c>
      <c r="F24" s="91" t="e">
        <f>H24+I24</f>
        <v>#REF!</v>
      </c>
      <c r="G24" s="92"/>
      <c r="H24" s="91" t="e">
        <f>作業シート!#REF!</f>
        <v>#REF!</v>
      </c>
      <c r="I24" s="91" t="e">
        <f>J24+S24</f>
        <v>#REF!</v>
      </c>
      <c r="J24" s="91" t="e">
        <f>M24+N24</f>
        <v>#REF!</v>
      </c>
      <c r="K24" s="92"/>
      <c r="L24" s="92"/>
      <c r="M24" s="91" t="e">
        <f>作業シート!#REF!</f>
        <v>#REF!</v>
      </c>
      <c r="N24" s="91" t="e">
        <f>SUM(O24:R24)</f>
        <v>#REF!</v>
      </c>
      <c r="O24" s="91" t="e">
        <f>作業シート!#REF!</f>
        <v>#REF!</v>
      </c>
      <c r="P24" s="91" t="e">
        <f>作業シート!#REF!</f>
        <v>#REF!</v>
      </c>
      <c r="Q24" s="91" t="e">
        <f>作業シート!#REF!</f>
        <v>#REF!</v>
      </c>
      <c r="R24" s="91" t="e">
        <f>作業シート!#REF!</f>
        <v>#REF!</v>
      </c>
      <c r="S24" s="91" t="e">
        <f>SUM(T24:Y24)</f>
        <v>#REF!</v>
      </c>
      <c r="T24" s="91" t="e">
        <f>作業シート!#REF!</f>
        <v>#REF!</v>
      </c>
      <c r="U24" s="91" t="e">
        <f>作業シート!#REF!</f>
        <v>#REF!</v>
      </c>
      <c r="V24" s="91" t="e">
        <f>作業シート!#REF!</f>
        <v>#REF!</v>
      </c>
      <c r="W24" s="91" t="e">
        <f>作業シート!#REF!</f>
        <v>#REF!</v>
      </c>
      <c r="X24" s="91" t="e">
        <f>作業シート!#REF!</f>
        <v>#REF!</v>
      </c>
      <c r="Y24" s="114" t="e">
        <f>作業シート!#REF!</f>
        <v>#REF!</v>
      </c>
      <c r="Z24" s="136" t="e">
        <f>作業シート!#REF!</f>
        <v>#REF!</v>
      </c>
      <c r="AA24" t="e">
        <f t="shared" si="0"/>
        <v>#REF!</v>
      </c>
      <c r="AC24" s="88"/>
      <c r="AD24" s="340"/>
      <c r="AE24" s="241" t="s">
        <v>35</v>
      </c>
      <c r="AF24" s="96" t="e">
        <f>_xlfn.COUNTIFS(作業シート!#REF!,BB1,作業シート!#REF!,"&lt;&gt;")</f>
        <v>#REF!</v>
      </c>
      <c r="AG24" s="91" t="e">
        <f>AI24+AJ24</f>
        <v>#REF!</v>
      </c>
      <c r="AH24" s="250"/>
      <c r="AI24" s="91" t="e">
        <f>_xlfn.COUNTIFS(作業シート!#REF!,BB1,作業シート!#REF!,BB1)</f>
        <v>#REF!</v>
      </c>
      <c r="AJ24" s="91" t="e">
        <f>AK24+AT24</f>
        <v>#REF!</v>
      </c>
      <c r="AK24" s="91" t="e">
        <f>AN24+AO24</f>
        <v>#REF!</v>
      </c>
      <c r="AL24" s="246"/>
      <c r="AM24" s="246"/>
      <c r="AN24" s="91" t="e">
        <f>_xlfn.COUNTIFS(作業シート!#REF!,BB1,作業シート!#REF!,BB1)</f>
        <v>#REF!</v>
      </c>
      <c r="AO24" s="91" t="e">
        <f>SUM(AP24:AS24)</f>
        <v>#REF!</v>
      </c>
      <c r="AP24" s="91" t="e">
        <f>_xlfn.COUNTIFS(作業シート!#REF!,BB1,作業シート!#REF!,BB1)</f>
        <v>#REF!</v>
      </c>
      <c r="AQ24" s="91" t="e">
        <f>_xlfn.COUNTIFS(作業シート!#REF!,BB1,作業シート!#REF!,BB1)</f>
        <v>#REF!</v>
      </c>
      <c r="AR24" s="91" t="e">
        <f>_xlfn.COUNTIFS(作業シート!#REF!,BB1,作業シート!#REF!,BB1)</f>
        <v>#REF!</v>
      </c>
      <c r="AS24" s="91" t="e">
        <f>_xlfn.COUNTIFS(作業シート!#REF!,BB1,作業シート!#REF!,BB1)</f>
        <v>#REF!</v>
      </c>
      <c r="AT24" s="91" t="e">
        <f>SUM(AU24:AZ24)</f>
        <v>#REF!</v>
      </c>
      <c r="AU24" s="91" t="e">
        <f>_xlfn.COUNTIFS(作業シート!#REF!,BB1,作業シート!#REF!,BB1)</f>
        <v>#REF!</v>
      </c>
      <c r="AV24" s="91" t="e">
        <f>_xlfn.COUNTIFS(作業シート!#REF!,BB1,作業シート!#REF!,BB1)</f>
        <v>#REF!</v>
      </c>
      <c r="AW24" s="91" t="e">
        <f>_xlfn.COUNTIFS(作業シート!#REF!,BB1,作業シート!#REF!,BB1)</f>
        <v>#REF!</v>
      </c>
      <c r="AX24" s="91" t="e">
        <f>_xlfn.COUNTIFS(作業シート!#REF!,BB1,作業シート!#REF!,BB1)</f>
        <v>#REF!</v>
      </c>
      <c r="AY24" s="91" t="e">
        <f>_xlfn.COUNTIFS(作業シート!#REF!,BB1,作業シート!#REF!,BB1)</f>
        <v>#REF!</v>
      </c>
      <c r="AZ24" s="262" t="e">
        <f>_xlfn.COUNTIFS(作業シート!#REF!,BB1,作業シート!#REF!,BB1)</f>
        <v>#REF!</v>
      </c>
    </row>
    <row r="25" spans="2:52" ht="18" customHeight="1" thickBot="1">
      <c r="B25" s="88"/>
      <c r="C25" s="340"/>
      <c r="D25" s="89" t="s">
        <v>36</v>
      </c>
      <c r="E25" s="90" t="e">
        <f>SUM(E23:E24)</f>
        <v>#REF!</v>
      </c>
      <c r="F25" s="107" t="e">
        <f aca="true" t="shared" si="7" ref="F25:Y25">SUM(F23:F24)</f>
        <v>#REF!</v>
      </c>
      <c r="G25" s="108"/>
      <c r="H25" s="107" t="e">
        <f t="shared" si="7"/>
        <v>#REF!</v>
      </c>
      <c r="I25" s="107" t="e">
        <f t="shared" si="7"/>
        <v>#REF!</v>
      </c>
      <c r="J25" s="107" t="e">
        <f t="shared" si="7"/>
        <v>#REF!</v>
      </c>
      <c r="K25" s="108"/>
      <c r="L25" s="108"/>
      <c r="M25" s="107" t="e">
        <f t="shared" si="7"/>
        <v>#REF!</v>
      </c>
      <c r="N25" s="107" t="e">
        <f t="shared" si="7"/>
        <v>#REF!</v>
      </c>
      <c r="O25" s="107" t="e">
        <f t="shared" si="7"/>
        <v>#REF!</v>
      </c>
      <c r="P25" s="107" t="e">
        <f t="shared" si="7"/>
        <v>#REF!</v>
      </c>
      <c r="Q25" s="107" t="e">
        <f t="shared" si="7"/>
        <v>#REF!</v>
      </c>
      <c r="R25" s="107" t="e">
        <f t="shared" si="7"/>
        <v>#REF!</v>
      </c>
      <c r="S25" s="107" t="e">
        <f t="shared" si="7"/>
        <v>#REF!</v>
      </c>
      <c r="T25" s="107" t="e">
        <f t="shared" si="7"/>
        <v>#REF!</v>
      </c>
      <c r="U25" s="107" t="e">
        <f t="shared" si="7"/>
        <v>#REF!</v>
      </c>
      <c r="V25" s="107" t="e">
        <f t="shared" si="7"/>
        <v>#REF!</v>
      </c>
      <c r="W25" s="107" t="e">
        <f t="shared" si="7"/>
        <v>#REF!</v>
      </c>
      <c r="X25" s="107" t="e">
        <f t="shared" si="7"/>
        <v>#REF!</v>
      </c>
      <c r="Y25" s="115" t="e">
        <f t="shared" si="7"/>
        <v>#REF!</v>
      </c>
      <c r="Z25" s="137" t="e">
        <f>SUM(Z23:Z24)</f>
        <v>#REF!</v>
      </c>
      <c r="AA25" t="e">
        <f t="shared" si="0"/>
        <v>#REF!</v>
      </c>
      <c r="AC25" s="88"/>
      <c r="AD25" s="340"/>
      <c r="AE25" s="241" t="s">
        <v>36</v>
      </c>
      <c r="AF25" s="90" t="e">
        <f>SUM(AF23:AF24)</f>
        <v>#REF!</v>
      </c>
      <c r="AG25" s="107" t="e">
        <f>SUM(AG23:AG24)</f>
        <v>#REF!</v>
      </c>
      <c r="AH25" s="110"/>
      <c r="AI25" s="107" t="e">
        <f>SUM(AI23:AI24)</f>
        <v>#REF!</v>
      </c>
      <c r="AJ25" s="107" t="e">
        <f>SUM(AJ23:AJ24)</f>
        <v>#REF!</v>
      </c>
      <c r="AK25" s="107" t="e">
        <f>SUM(AK23:AK24)</f>
        <v>#REF!</v>
      </c>
      <c r="AL25" s="110"/>
      <c r="AM25" s="251"/>
      <c r="AN25" s="107" t="e">
        <f aca="true" t="shared" si="8" ref="AN25:AZ25">SUM(AN23:AN24)</f>
        <v>#REF!</v>
      </c>
      <c r="AO25" s="107" t="e">
        <f t="shared" si="8"/>
        <v>#REF!</v>
      </c>
      <c r="AP25" s="107" t="e">
        <f t="shared" si="8"/>
        <v>#REF!</v>
      </c>
      <c r="AQ25" s="107" t="e">
        <f t="shared" si="8"/>
        <v>#REF!</v>
      </c>
      <c r="AR25" s="107" t="e">
        <f t="shared" si="8"/>
        <v>#REF!</v>
      </c>
      <c r="AS25" s="107" t="e">
        <f t="shared" si="8"/>
        <v>#REF!</v>
      </c>
      <c r="AT25" s="107" t="e">
        <f t="shared" si="8"/>
        <v>#REF!</v>
      </c>
      <c r="AU25" s="107" t="e">
        <f t="shared" si="8"/>
        <v>#REF!</v>
      </c>
      <c r="AV25" s="107" t="e">
        <f t="shared" si="8"/>
        <v>#REF!</v>
      </c>
      <c r="AW25" s="107" t="e">
        <f t="shared" si="8"/>
        <v>#REF!</v>
      </c>
      <c r="AX25" s="107" t="e">
        <f t="shared" si="8"/>
        <v>#REF!</v>
      </c>
      <c r="AY25" s="107" t="e">
        <f t="shared" si="8"/>
        <v>#REF!</v>
      </c>
      <c r="AZ25" s="264" t="e">
        <f t="shared" si="8"/>
        <v>#REF!</v>
      </c>
    </row>
    <row r="26" spans="1:52" ht="18" customHeight="1">
      <c r="A26">
        <v>5</v>
      </c>
      <c r="B26" s="86" t="str">
        <f>'作業シート'!B43</f>
        <v>共同生活援助（自己所有物件）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135"/>
      <c r="AA26" t="str">
        <f t="shared" si="0"/>
        <v>OK</v>
      </c>
      <c r="AB26">
        <v>5</v>
      </c>
      <c r="AC26" s="86" t="str">
        <f>'作業シート'!B43</f>
        <v>共同生活援助（自己所有物件）</v>
      </c>
      <c r="AD26" s="87"/>
      <c r="AE26" s="87"/>
      <c r="AF26" s="87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63"/>
    </row>
    <row r="27" spans="2:52" ht="18" customHeight="1">
      <c r="B27" s="88"/>
      <c r="C27" s="340"/>
      <c r="D27" s="89" t="s">
        <v>34</v>
      </c>
      <c r="E27" s="90">
        <f>'作業シート'!C49</f>
        <v>0</v>
      </c>
      <c r="F27" s="91">
        <f>H27+I27</f>
        <v>0</v>
      </c>
      <c r="G27" s="92"/>
      <c r="H27" s="91">
        <f>'作業シート'!F49</f>
        <v>0</v>
      </c>
      <c r="I27" s="91">
        <f>J27+S27</f>
        <v>0</v>
      </c>
      <c r="J27" s="91">
        <f>M27+N27</f>
        <v>0</v>
      </c>
      <c r="K27" s="92"/>
      <c r="L27" s="92"/>
      <c r="M27" s="91">
        <f>'作業シート'!K49</f>
        <v>0</v>
      </c>
      <c r="N27" s="91">
        <f>SUM(O27:R27)</f>
        <v>0</v>
      </c>
      <c r="O27" s="91">
        <f>'作業シート'!M49</f>
        <v>0</v>
      </c>
      <c r="P27" s="91">
        <f>'作業シート'!N49</f>
        <v>0</v>
      </c>
      <c r="Q27" s="91">
        <f>'作業シート'!O49</f>
        <v>0</v>
      </c>
      <c r="R27" s="91">
        <f>'作業シート'!P49</f>
        <v>0</v>
      </c>
      <c r="S27" s="91">
        <f>SUM(T27:Y27)</f>
        <v>0</v>
      </c>
      <c r="T27" s="91">
        <f>'作業シート'!R49</f>
        <v>0</v>
      </c>
      <c r="U27" s="91">
        <f>'作業シート'!S49</f>
        <v>0</v>
      </c>
      <c r="V27" s="91">
        <f>'作業シート'!T49</f>
        <v>0</v>
      </c>
      <c r="W27" s="91">
        <f>'作業シート'!U49</f>
        <v>0</v>
      </c>
      <c r="X27" s="91">
        <f>'作業シート'!V49</f>
        <v>0</v>
      </c>
      <c r="Y27" s="114">
        <f>'作業シート'!W49</f>
        <v>0</v>
      </c>
      <c r="Z27" s="136">
        <f>'作業シート'!X49</f>
        <v>0</v>
      </c>
      <c r="AA27" t="str">
        <f t="shared" si="0"/>
        <v>OK</v>
      </c>
      <c r="AC27" s="88"/>
      <c r="AD27" s="340"/>
      <c r="AE27" s="241" t="s">
        <v>34</v>
      </c>
      <c r="AF27" s="90">
        <f>_xlfn.COUNTIFS('作業シート'!X44:X48,BB1,'作業シート'!C44:C48,"&lt;&gt;")</f>
        <v>0</v>
      </c>
      <c r="AG27" s="91">
        <f>AI27+AJ27</f>
        <v>0</v>
      </c>
      <c r="AH27" s="250"/>
      <c r="AI27" s="91">
        <f>_xlfn.COUNTIFS('作業シート'!$F$44:$F$48,BB1,'作業シート'!$X$44:$X$48,BB1)</f>
        <v>0</v>
      </c>
      <c r="AJ27" s="91">
        <f>AK27+AT27</f>
        <v>0</v>
      </c>
      <c r="AK27" s="91">
        <f>AN27+AO27</f>
        <v>0</v>
      </c>
      <c r="AL27" s="246"/>
      <c r="AM27" s="246"/>
      <c r="AN27" s="91">
        <f>_xlfn.COUNTIFS('作業シート'!$K$44:$K$48,BB1,'作業シート'!$X$44:$X$48,BB1)</f>
        <v>0</v>
      </c>
      <c r="AO27" s="91">
        <f>SUM(AP27:AS27)</f>
        <v>0</v>
      </c>
      <c r="AP27" s="91">
        <f>_xlfn.COUNTIFS('作業シート'!$M$44:$M$48,BB1,'作業シート'!$X$44:$X$48,BB1)</f>
        <v>0</v>
      </c>
      <c r="AQ27" s="91">
        <f>_xlfn.COUNTIFS('作業シート'!$N$44:$N$48,BB1,'作業シート'!$X$44:$X$48,BB1)</f>
        <v>0</v>
      </c>
      <c r="AR27" s="91">
        <f>_xlfn.COUNTIFS('作業シート'!$O$44:$O$48,BB1,'作業シート'!$X$44:$X$48,BB1)</f>
        <v>0</v>
      </c>
      <c r="AS27" s="91">
        <f>_xlfn.COUNTIFS('作業シート'!$P$44:$P$48,BB1,'作業シート'!$X$44:$X$48,BB1)</f>
        <v>0</v>
      </c>
      <c r="AT27" s="91">
        <f>SUM(AU27:AZ27)</f>
        <v>0</v>
      </c>
      <c r="AU27" s="91">
        <f>_xlfn.COUNTIFS('作業シート'!$R$44:$R$48,BB1,'作業シート'!$X$44:$X$48,BB1)</f>
        <v>0</v>
      </c>
      <c r="AV27" s="91">
        <f>_xlfn.COUNTIFS('作業シート'!$S$44:$S$48,BB1,'作業シート'!$X$44:$X$48,BB1)</f>
        <v>0</v>
      </c>
      <c r="AW27" s="91">
        <f>_xlfn.COUNTIFS('作業シート'!$T$44:$T$48,BB1,'作業シート'!$X$44:$X$48,BB1)</f>
        <v>0</v>
      </c>
      <c r="AX27" s="91">
        <f>_xlfn.COUNTIFS('作業シート'!$U$44:$U$48,BB1,'作業シート'!$X$44:$X$48,BB1)</f>
        <v>0</v>
      </c>
      <c r="AY27" s="91">
        <f>_xlfn.COUNTIFS('作業シート'!$V$44:$V$48,BB1,'作業シート'!$X$44:$X$48,BB1)</f>
        <v>0</v>
      </c>
      <c r="AZ27" s="262">
        <f>_xlfn.COUNTIFS('作業シート'!$W$44:$W$48,BB1,'作業シート'!$X$44:$X$48,BB1)</f>
        <v>0</v>
      </c>
    </row>
    <row r="28" spans="2:52" ht="18" customHeight="1">
      <c r="B28" s="88"/>
      <c r="C28" s="340"/>
      <c r="D28" s="89" t="s">
        <v>35</v>
      </c>
      <c r="E28" s="90" t="e">
        <f>作業シート!#REF!</f>
        <v>#REF!</v>
      </c>
      <c r="F28" s="91" t="e">
        <f>H28+I28</f>
        <v>#REF!</v>
      </c>
      <c r="G28" s="92"/>
      <c r="H28" s="91" t="e">
        <f>作業シート!#REF!</f>
        <v>#REF!</v>
      </c>
      <c r="I28" s="91" t="e">
        <f>J28+S28</f>
        <v>#REF!</v>
      </c>
      <c r="J28" s="91" t="e">
        <f>M28+N28</f>
        <v>#REF!</v>
      </c>
      <c r="K28" s="92"/>
      <c r="L28" s="92"/>
      <c r="M28" s="91" t="e">
        <f>作業シート!#REF!</f>
        <v>#REF!</v>
      </c>
      <c r="N28" s="91" t="e">
        <f>SUM(O28:R28)</f>
        <v>#REF!</v>
      </c>
      <c r="O28" s="91" t="e">
        <f>作業シート!#REF!</f>
        <v>#REF!</v>
      </c>
      <c r="P28" s="91" t="e">
        <f>作業シート!#REF!</f>
        <v>#REF!</v>
      </c>
      <c r="Q28" s="91" t="e">
        <f>作業シート!#REF!</f>
        <v>#REF!</v>
      </c>
      <c r="R28" s="91" t="e">
        <f>作業シート!#REF!</f>
        <v>#REF!</v>
      </c>
      <c r="S28" s="91" t="e">
        <f>SUM(T28:Y28)</f>
        <v>#REF!</v>
      </c>
      <c r="T28" s="91" t="e">
        <f>作業シート!#REF!</f>
        <v>#REF!</v>
      </c>
      <c r="U28" s="91" t="e">
        <f>作業シート!#REF!</f>
        <v>#REF!</v>
      </c>
      <c r="V28" s="91" t="e">
        <f>作業シート!#REF!</f>
        <v>#REF!</v>
      </c>
      <c r="W28" s="91" t="e">
        <f>作業シート!#REF!</f>
        <v>#REF!</v>
      </c>
      <c r="X28" s="91" t="e">
        <f>作業シート!#REF!</f>
        <v>#REF!</v>
      </c>
      <c r="Y28" s="114" t="e">
        <f>作業シート!#REF!</f>
        <v>#REF!</v>
      </c>
      <c r="Z28" s="136" t="e">
        <f>作業シート!#REF!</f>
        <v>#REF!</v>
      </c>
      <c r="AA28" t="e">
        <f t="shared" si="0"/>
        <v>#REF!</v>
      </c>
      <c r="AC28" s="88"/>
      <c r="AD28" s="340"/>
      <c r="AE28" s="241" t="s">
        <v>35</v>
      </c>
      <c r="AF28" s="96" t="e">
        <f>_xlfn.COUNTIFS(作業シート!#REF!,BB1,作業シート!#REF!,"&lt;&gt;")</f>
        <v>#REF!</v>
      </c>
      <c r="AG28" s="91" t="e">
        <f>AI28+AJ28</f>
        <v>#REF!</v>
      </c>
      <c r="AH28" s="250"/>
      <c r="AI28" s="91" t="e">
        <f>_xlfn.COUNTIFS(作業シート!#REF!,BB1,作業シート!#REF!,BB1)</f>
        <v>#REF!</v>
      </c>
      <c r="AJ28" s="91" t="e">
        <f>AK28+AT28</f>
        <v>#REF!</v>
      </c>
      <c r="AK28" s="91" t="e">
        <f>AN28+AO28</f>
        <v>#REF!</v>
      </c>
      <c r="AL28" s="246"/>
      <c r="AM28" s="246"/>
      <c r="AN28" s="91" t="e">
        <f>_xlfn.COUNTIFS(作業シート!#REF!,BB1,作業シート!#REF!,BB1)</f>
        <v>#REF!</v>
      </c>
      <c r="AO28" s="91" t="e">
        <f>SUM(AP28:AS28)</f>
        <v>#REF!</v>
      </c>
      <c r="AP28" s="91" t="e">
        <f>_xlfn.COUNTIFS(作業シート!#REF!,BB1,作業シート!#REF!,BB1)</f>
        <v>#REF!</v>
      </c>
      <c r="AQ28" s="91" t="e">
        <f>_xlfn.COUNTIFS(作業シート!#REF!,BB1,作業シート!#REF!,BB1)</f>
        <v>#REF!</v>
      </c>
      <c r="AR28" s="91" t="e">
        <f>_xlfn.COUNTIFS(作業シート!#REF!,BB1,作業シート!#REF!,BB1)</f>
        <v>#REF!</v>
      </c>
      <c r="AS28" s="91" t="e">
        <f>_xlfn.COUNTIFS(作業シート!#REF!,BB1,作業シート!#REF!,BB1)</f>
        <v>#REF!</v>
      </c>
      <c r="AT28" s="91" t="e">
        <f>SUM(AU28:AZ28)</f>
        <v>#REF!</v>
      </c>
      <c r="AU28" s="91" t="e">
        <f>_xlfn.COUNTIFS(作業シート!#REF!,BB1,作業シート!#REF!,BB1)</f>
        <v>#REF!</v>
      </c>
      <c r="AV28" s="91" t="e">
        <f>_xlfn.COUNTIFS(作業シート!#REF!,BB1,作業シート!#REF!,BB1)</f>
        <v>#REF!</v>
      </c>
      <c r="AW28" s="91" t="e">
        <f>_xlfn.COUNTIFS(作業シート!#REF!,BB1,作業シート!#REF!,BB1)</f>
        <v>#REF!</v>
      </c>
      <c r="AX28" s="91" t="e">
        <f>_xlfn.COUNTIFS(作業シート!#REF!,BB1,作業シート!#REF!,BB1)</f>
        <v>#REF!</v>
      </c>
      <c r="AY28" s="91" t="e">
        <f>_xlfn.COUNTIFS(作業シート!#REF!,BB1,作業シート!#REF!,BB1)</f>
        <v>#REF!</v>
      </c>
      <c r="AZ28" s="262" t="e">
        <f>_xlfn.COUNTIFS(作業シート!#REF!,BB1,作業シート!#REF!,BB1)</f>
        <v>#REF!</v>
      </c>
    </row>
    <row r="29" spans="2:52" ht="18" customHeight="1" thickBot="1">
      <c r="B29" s="88"/>
      <c r="C29" s="340"/>
      <c r="D29" s="89" t="s">
        <v>36</v>
      </c>
      <c r="E29" s="90" t="e">
        <f>SUM(E27:E28)</f>
        <v>#REF!</v>
      </c>
      <c r="F29" s="107" t="e">
        <f aca="true" t="shared" si="9" ref="F29:Y29">SUM(F27:F28)</f>
        <v>#REF!</v>
      </c>
      <c r="G29" s="108"/>
      <c r="H29" s="107" t="e">
        <f t="shared" si="9"/>
        <v>#REF!</v>
      </c>
      <c r="I29" s="107" t="e">
        <f t="shared" si="9"/>
        <v>#REF!</v>
      </c>
      <c r="J29" s="107" t="e">
        <f t="shared" si="9"/>
        <v>#REF!</v>
      </c>
      <c r="K29" s="108"/>
      <c r="L29" s="108"/>
      <c r="M29" s="107" t="e">
        <f t="shared" si="9"/>
        <v>#REF!</v>
      </c>
      <c r="N29" s="107" t="e">
        <f t="shared" si="9"/>
        <v>#REF!</v>
      </c>
      <c r="O29" s="107" t="e">
        <f t="shared" si="9"/>
        <v>#REF!</v>
      </c>
      <c r="P29" s="107" t="e">
        <f t="shared" si="9"/>
        <v>#REF!</v>
      </c>
      <c r="Q29" s="107" t="e">
        <f t="shared" si="9"/>
        <v>#REF!</v>
      </c>
      <c r="R29" s="107" t="e">
        <f t="shared" si="9"/>
        <v>#REF!</v>
      </c>
      <c r="S29" s="107" t="e">
        <f t="shared" si="9"/>
        <v>#REF!</v>
      </c>
      <c r="T29" s="107" t="e">
        <f t="shared" si="9"/>
        <v>#REF!</v>
      </c>
      <c r="U29" s="107" t="e">
        <f t="shared" si="9"/>
        <v>#REF!</v>
      </c>
      <c r="V29" s="107" t="e">
        <f t="shared" si="9"/>
        <v>#REF!</v>
      </c>
      <c r="W29" s="107" t="e">
        <f t="shared" si="9"/>
        <v>#REF!</v>
      </c>
      <c r="X29" s="107" t="e">
        <f t="shared" si="9"/>
        <v>#REF!</v>
      </c>
      <c r="Y29" s="115" t="e">
        <f t="shared" si="9"/>
        <v>#REF!</v>
      </c>
      <c r="Z29" s="137" t="e">
        <f>SUM(Z27:Z28)</f>
        <v>#REF!</v>
      </c>
      <c r="AA29" t="e">
        <f t="shared" si="0"/>
        <v>#REF!</v>
      </c>
      <c r="AC29" s="88"/>
      <c r="AD29" s="340"/>
      <c r="AE29" s="241" t="s">
        <v>36</v>
      </c>
      <c r="AF29" s="90" t="e">
        <f>SUM(AF27:AF28)</f>
        <v>#REF!</v>
      </c>
      <c r="AG29" s="107" t="e">
        <f>SUM(AG27:AG28)</f>
        <v>#REF!</v>
      </c>
      <c r="AH29" s="110"/>
      <c r="AI29" s="107" t="e">
        <f>SUM(AI27:AI28)</f>
        <v>#REF!</v>
      </c>
      <c r="AJ29" s="107" t="e">
        <f>SUM(AJ27:AJ28)</f>
        <v>#REF!</v>
      </c>
      <c r="AK29" s="107" t="e">
        <f>SUM(AK27:AK28)</f>
        <v>#REF!</v>
      </c>
      <c r="AL29" s="110"/>
      <c r="AM29" s="251"/>
      <c r="AN29" s="107" t="e">
        <f aca="true" t="shared" si="10" ref="AN29:AZ29">SUM(AN27:AN28)</f>
        <v>#REF!</v>
      </c>
      <c r="AO29" s="107" t="e">
        <f t="shared" si="10"/>
        <v>#REF!</v>
      </c>
      <c r="AP29" s="107" t="e">
        <f t="shared" si="10"/>
        <v>#REF!</v>
      </c>
      <c r="AQ29" s="107" t="e">
        <f t="shared" si="10"/>
        <v>#REF!</v>
      </c>
      <c r="AR29" s="107" t="e">
        <f t="shared" si="10"/>
        <v>#REF!</v>
      </c>
      <c r="AS29" s="107" t="e">
        <f t="shared" si="10"/>
        <v>#REF!</v>
      </c>
      <c r="AT29" s="107" t="e">
        <f t="shared" si="10"/>
        <v>#REF!</v>
      </c>
      <c r="AU29" s="107" t="e">
        <f t="shared" si="10"/>
        <v>#REF!</v>
      </c>
      <c r="AV29" s="107" t="e">
        <f t="shared" si="10"/>
        <v>#REF!</v>
      </c>
      <c r="AW29" s="107" t="e">
        <f t="shared" si="10"/>
        <v>#REF!</v>
      </c>
      <c r="AX29" s="107" t="e">
        <f t="shared" si="10"/>
        <v>#REF!</v>
      </c>
      <c r="AY29" s="107" t="e">
        <f t="shared" si="10"/>
        <v>#REF!</v>
      </c>
      <c r="AZ29" s="264" t="e">
        <f t="shared" si="10"/>
        <v>#REF!</v>
      </c>
    </row>
    <row r="30" spans="1:52" ht="18" customHeight="1">
      <c r="A30">
        <v>6</v>
      </c>
      <c r="B30" s="86" t="str">
        <f>'作業シート'!B51</f>
        <v>共同生活援助（賃貸物件）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135"/>
      <c r="AA30" t="str">
        <f t="shared" si="0"/>
        <v>OK</v>
      </c>
      <c r="AB30">
        <v>6</v>
      </c>
      <c r="AC30" s="86" t="str">
        <f>'作業シート'!B51</f>
        <v>共同生活援助（賃貸物件）</v>
      </c>
      <c r="AD30" s="87"/>
      <c r="AE30" s="87"/>
      <c r="AF30" s="87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63"/>
    </row>
    <row r="31" spans="2:52" ht="18" customHeight="1">
      <c r="B31" s="88"/>
      <c r="C31" s="340"/>
      <c r="D31" s="89" t="s">
        <v>34</v>
      </c>
      <c r="E31" s="90">
        <f>'作業シート'!C57</f>
        <v>0</v>
      </c>
      <c r="F31" s="91">
        <f>H31+I31</f>
        <v>0</v>
      </c>
      <c r="G31" s="92"/>
      <c r="H31" s="91">
        <f>'作業シート'!F57</f>
        <v>0</v>
      </c>
      <c r="I31" s="91">
        <f>J31+S31</f>
        <v>0</v>
      </c>
      <c r="J31" s="91">
        <f>M31+N31</f>
        <v>0</v>
      </c>
      <c r="K31" s="92"/>
      <c r="L31" s="92"/>
      <c r="M31" s="91">
        <f>'作業シート'!K57</f>
        <v>0</v>
      </c>
      <c r="N31" s="91">
        <f>SUM(O31:R31)</f>
        <v>0</v>
      </c>
      <c r="O31" s="91">
        <f>'作業シート'!M57</f>
        <v>0</v>
      </c>
      <c r="P31" s="91">
        <f>'作業シート'!N57</f>
        <v>0</v>
      </c>
      <c r="Q31" s="91">
        <f>'作業シート'!O57</f>
        <v>0</v>
      </c>
      <c r="R31" s="91">
        <f>'作業シート'!P57</f>
        <v>0</v>
      </c>
      <c r="S31" s="91">
        <f>SUM(T31:Y31)</f>
        <v>0</v>
      </c>
      <c r="T31" s="91">
        <f>'作業シート'!R57</f>
        <v>0</v>
      </c>
      <c r="U31" s="91">
        <f>'作業シート'!S57</f>
        <v>0</v>
      </c>
      <c r="V31" s="91">
        <f>'作業シート'!T57</f>
        <v>0</v>
      </c>
      <c r="W31" s="91">
        <f>'作業シート'!U57</f>
        <v>0</v>
      </c>
      <c r="X31" s="91">
        <f>'作業シート'!V57</f>
        <v>0</v>
      </c>
      <c r="Y31" s="114">
        <f>'作業シート'!W57</f>
        <v>0</v>
      </c>
      <c r="Z31" s="136">
        <f>'作業シート'!X57</f>
        <v>0</v>
      </c>
      <c r="AA31" t="str">
        <f t="shared" si="0"/>
        <v>OK</v>
      </c>
      <c r="AC31" s="88"/>
      <c r="AD31" s="340"/>
      <c r="AE31" s="241" t="s">
        <v>34</v>
      </c>
      <c r="AF31" s="90">
        <f>_xlfn.COUNTIFS('作業シート'!X52:X56,BB1,'作業シート'!C52:C56,"&lt;&gt;")</f>
        <v>0</v>
      </c>
      <c r="AG31" s="91">
        <f>AI31+AJ31</f>
        <v>0</v>
      </c>
      <c r="AH31" s="250"/>
      <c r="AI31" s="91">
        <f>_xlfn.COUNTIFS('作業シート'!$F$52:$F$56,BB1,'作業シート'!$X$52:$X$56,BB1)</f>
        <v>0</v>
      </c>
      <c r="AJ31" s="91">
        <f>AK31+AT31</f>
        <v>0</v>
      </c>
      <c r="AK31" s="91">
        <f>AN31+AO31</f>
        <v>0</v>
      </c>
      <c r="AL31" s="246"/>
      <c r="AM31" s="246"/>
      <c r="AN31" s="91">
        <f>_xlfn.COUNTIFS('作業シート'!$K$52:$K$56,BB1,'作業シート'!$X$52:$X$56,BB1)</f>
        <v>0</v>
      </c>
      <c r="AO31" s="91">
        <f>SUM(AP31:AS31)</f>
        <v>0</v>
      </c>
      <c r="AP31" s="91">
        <f>_xlfn.COUNTIFS('作業シート'!$M$52:$M$56,BB1,'作業シート'!$X$52:$X$56,BB1)</f>
        <v>0</v>
      </c>
      <c r="AQ31" s="91">
        <f>_xlfn.COUNTIFS('作業シート'!$N$52:$N$56,BB1,'作業シート'!$X$52:$X$56,BB1)</f>
        <v>0</v>
      </c>
      <c r="AR31" s="91">
        <f>_xlfn.COUNTIFS('作業シート'!$O$52:$O$56,BB1,'作業シート'!$X$52:$X$56,BB1)</f>
        <v>0</v>
      </c>
      <c r="AS31" s="91">
        <f>_xlfn.COUNTIFS('作業シート'!$P$52:$P$56,BB1,'作業シート'!$X$52:$X$56,BB1)</f>
        <v>0</v>
      </c>
      <c r="AT31" s="91">
        <f>SUM(AU31:AZ31)</f>
        <v>0</v>
      </c>
      <c r="AU31" s="91">
        <f>_xlfn.COUNTIFS('作業シート'!$R$52:$R$56,BB1,'作業シート'!$X$52:$X$56,BB1)</f>
        <v>0</v>
      </c>
      <c r="AV31" s="91">
        <f>_xlfn.COUNTIFS('作業シート'!$S$52:$S$56,BB1,'作業シート'!$X$52:$X$56,BB1)</f>
        <v>0</v>
      </c>
      <c r="AW31" s="91">
        <f>_xlfn.COUNTIFS('作業シート'!$T$52:$T$56,BB1,'作業シート'!$X$52:$X$56,BB1)</f>
        <v>0</v>
      </c>
      <c r="AX31" s="91">
        <f>_xlfn.COUNTIFS('作業シート'!$U$52:$U$56,BB1,'作業シート'!$X$52:$X$56,BB1)</f>
        <v>0</v>
      </c>
      <c r="AY31" s="91">
        <f>_xlfn.COUNTIFS('作業シート'!$V$52:$V$56,BB1,'作業シート'!$X$52:$X$56,BB1)</f>
        <v>0</v>
      </c>
      <c r="AZ31" s="262">
        <f>_xlfn.COUNTIFS('作業シート'!$W$52:$W$56,BB1,'作業シート'!$X$52:$X$56,BB1)</f>
        <v>0</v>
      </c>
    </row>
    <row r="32" spans="2:52" ht="18" customHeight="1">
      <c r="B32" s="88"/>
      <c r="C32" s="340"/>
      <c r="D32" s="89" t="s">
        <v>35</v>
      </c>
      <c r="E32" s="90" t="e">
        <f>作業シート!#REF!</f>
        <v>#REF!</v>
      </c>
      <c r="F32" s="91" t="e">
        <f>H32+I32</f>
        <v>#REF!</v>
      </c>
      <c r="G32" s="92"/>
      <c r="H32" s="91" t="e">
        <f>作業シート!#REF!</f>
        <v>#REF!</v>
      </c>
      <c r="I32" s="91" t="e">
        <f>J32+S32</f>
        <v>#REF!</v>
      </c>
      <c r="J32" s="91" t="e">
        <f>M32+N32</f>
        <v>#REF!</v>
      </c>
      <c r="K32" s="92"/>
      <c r="L32" s="92"/>
      <c r="M32" s="91" t="e">
        <f>作業シート!#REF!</f>
        <v>#REF!</v>
      </c>
      <c r="N32" s="91" t="e">
        <f>SUM(O32:R32)</f>
        <v>#REF!</v>
      </c>
      <c r="O32" s="91" t="e">
        <f>作業シート!#REF!</f>
        <v>#REF!</v>
      </c>
      <c r="P32" s="91" t="e">
        <f>作業シート!#REF!</f>
        <v>#REF!</v>
      </c>
      <c r="Q32" s="91" t="e">
        <f>作業シート!#REF!</f>
        <v>#REF!</v>
      </c>
      <c r="R32" s="91" t="e">
        <f>作業シート!#REF!</f>
        <v>#REF!</v>
      </c>
      <c r="S32" s="91" t="e">
        <f>SUM(T32:Y32)</f>
        <v>#REF!</v>
      </c>
      <c r="T32" s="91" t="e">
        <f>作業シート!#REF!</f>
        <v>#REF!</v>
      </c>
      <c r="U32" s="91" t="e">
        <f>作業シート!#REF!</f>
        <v>#REF!</v>
      </c>
      <c r="V32" s="91" t="e">
        <f>作業シート!#REF!</f>
        <v>#REF!</v>
      </c>
      <c r="W32" s="91" t="e">
        <f>作業シート!#REF!</f>
        <v>#REF!</v>
      </c>
      <c r="X32" s="91" t="e">
        <f>作業シート!#REF!</f>
        <v>#REF!</v>
      </c>
      <c r="Y32" s="114" t="e">
        <f>作業シート!#REF!</f>
        <v>#REF!</v>
      </c>
      <c r="Z32" s="136" t="e">
        <f>作業シート!#REF!</f>
        <v>#REF!</v>
      </c>
      <c r="AA32" t="e">
        <f t="shared" si="0"/>
        <v>#REF!</v>
      </c>
      <c r="AC32" s="88"/>
      <c r="AD32" s="340"/>
      <c r="AE32" s="241" t="s">
        <v>35</v>
      </c>
      <c r="AF32" s="96" t="e">
        <f>_xlfn.COUNTIFS(作業シート!#REF!,BB1,作業シート!#REF!,"&lt;&gt;")</f>
        <v>#REF!</v>
      </c>
      <c r="AG32" s="91" t="e">
        <f>AI32+AJ32</f>
        <v>#REF!</v>
      </c>
      <c r="AH32" s="250"/>
      <c r="AI32" s="91" t="e">
        <f>_xlfn.COUNTIFS(作業シート!#REF!,BB1,作業シート!#REF!,BB1)</f>
        <v>#REF!</v>
      </c>
      <c r="AJ32" s="91" t="e">
        <f>AK32+AT32</f>
        <v>#REF!</v>
      </c>
      <c r="AK32" s="91" t="e">
        <f>AN32+AO32</f>
        <v>#REF!</v>
      </c>
      <c r="AL32" s="246"/>
      <c r="AM32" s="246"/>
      <c r="AN32" s="91" t="e">
        <f>_xlfn.COUNTIFS(作業シート!#REF!,BB1,作業シート!#REF!,BB1)</f>
        <v>#REF!</v>
      </c>
      <c r="AO32" s="91" t="e">
        <f>SUM(AP32:AS32)</f>
        <v>#REF!</v>
      </c>
      <c r="AP32" s="91" t="e">
        <f>_xlfn.COUNTIFS(作業シート!#REF!,BB1,作業シート!#REF!,BB1)</f>
        <v>#REF!</v>
      </c>
      <c r="AQ32" s="91" t="e">
        <f>_xlfn.COUNTIFS(作業シート!#REF!,BB1,作業シート!#REF!,BB1)</f>
        <v>#REF!</v>
      </c>
      <c r="AR32" s="91" t="e">
        <f>_xlfn.COUNTIFS(作業シート!#REF!,BB1,作業シート!#REF!,BB1)</f>
        <v>#REF!</v>
      </c>
      <c r="AS32" s="91" t="e">
        <f>_xlfn.COUNTIFS(作業シート!#REF!,BB1,作業シート!#REF!,BB1)</f>
        <v>#REF!</v>
      </c>
      <c r="AT32" s="91" t="e">
        <f>SUM(AU32:AZ32)</f>
        <v>#REF!</v>
      </c>
      <c r="AU32" s="91" t="e">
        <f>_xlfn.COUNTIFS(作業シート!#REF!,BB1,作業シート!#REF!,BB1)</f>
        <v>#REF!</v>
      </c>
      <c r="AV32" s="91" t="e">
        <f>_xlfn.COUNTIFS(作業シート!#REF!,BB1,作業シート!#REF!,BB1)</f>
        <v>#REF!</v>
      </c>
      <c r="AW32" s="91" t="e">
        <f>_xlfn.COUNTIFS(作業シート!#REF!,BB1,作業シート!#REF!,BB1)</f>
        <v>#REF!</v>
      </c>
      <c r="AX32" s="91" t="e">
        <f>_xlfn.COUNTIFS(作業シート!#REF!,BB1,作業シート!#REF!,BB1)</f>
        <v>#REF!</v>
      </c>
      <c r="AY32" s="91" t="e">
        <f>_xlfn.COUNTIFS(作業シート!#REF!,BB1,作業シート!#REF!,BB1)</f>
        <v>#REF!</v>
      </c>
      <c r="AZ32" s="262" t="e">
        <f>_xlfn.COUNTIFS(作業シート!#REF!,BB1,作業シート!#REF!,BB1)</f>
        <v>#REF!</v>
      </c>
    </row>
    <row r="33" spans="2:52" ht="18" customHeight="1" thickBot="1">
      <c r="B33" s="88"/>
      <c r="C33" s="340"/>
      <c r="D33" s="89" t="s">
        <v>36</v>
      </c>
      <c r="E33" s="90" t="e">
        <f>SUM(E31:E32)</f>
        <v>#REF!</v>
      </c>
      <c r="F33" s="107" t="e">
        <f aca="true" t="shared" si="11" ref="F33:Y33">SUM(F31:F32)</f>
        <v>#REF!</v>
      </c>
      <c r="G33" s="108"/>
      <c r="H33" s="107" t="e">
        <f t="shared" si="11"/>
        <v>#REF!</v>
      </c>
      <c r="I33" s="107" t="e">
        <f t="shared" si="11"/>
        <v>#REF!</v>
      </c>
      <c r="J33" s="107" t="e">
        <f t="shared" si="11"/>
        <v>#REF!</v>
      </c>
      <c r="K33" s="108"/>
      <c r="L33" s="108"/>
      <c r="M33" s="107" t="e">
        <f t="shared" si="11"/>
        <v>#REF!</v>
      </c>
      <c r="N33" s="107" t="e">
        <f t="shared" si="11"/>
        <v>#REF!</v>
      </c>
      <c r="O33" s="107" t="e">
        <f t="shared" si="11"/>
        <v>#REF!</v>
      </c>
      <c r="P33" s="107" t="e">
        <f t="shared" si="11"/>
        <v>#REF!</v>
      </c>
      <c r="Q33" s="107" t="e">
        <f t="shared" si="11"/>
        <v>#REF!</v>
      </c>
      <c r="R33" s="107" t="e">
        <f t="shared" si="11"/>
        <v>#REF!</v>
      </c>
      <c r="S33" s="107" t="e">
        <f t="shared" si="11"/>
        <v>#REF!</v>
      </c>
      <c r="T33" s="107" t="e">
        <f t="shared" si="11"/>
        <v>#REF!</v>
      </c>
      <c r="U33" s="107" t="e">
        <f t="shared" si="11"/>
        <v>#REF!</v>
      </c>
      <c r="V33" s="107" t="e">
        <f t="shared" si="11"/>
        <v>#REF!</v>
      </c>
      <c r="W33" s="107" t="e">
        <f t="shared" si="11"/>
        <v>#REF!</v>
      </c>
      <c r="X33" s="107" t="e">
        <f t="shared" si="11"/>
        <v>#REF!</v>
      </c>
      <c r="Y33" s="115" t="e">
        <f t="shared" si="11"/>
        <v>#REF!</v>
      </c>
      <c r="Z33" s="137" t="e">
        <f>SUM(Z31:Z32)</f>
        <v>#REF!</v>
      </c>
      <c r="AA33" t="e">
        <f t="shared" si="0"/>
        <v>#REF!</v>
      </c>
      <c r="AC33" s="88"/>
      <c r="AD33" s="340"/>
      <c r="AE33" s="241" t="s">
        <v>36</v>
      </c>
      <c r="AF33" s="90" t="e">
        <f>SUM(AF31:AF32)</f>
        <v>#REF!</v>
      </c>
      <c r="AG33" s="107" t="e">
        <f>SUM(AG31:AG32)</f>
        <v>#REF!</v>
      </c>
      <c r="AH33" s="110"/>
      <c r="AI33" s="107" t="e">
        <f>SUM(AI31:AI32)</f>
        <v>#REF!</v>
      </c>
      <c r="AJ33" s="107" t="e">
        <f>SUM(AJ31:AJ32)</f>
        <v>#REF!</v>
      </c>
      <c r="AK33" s="107" t="e">
        <f>SUM(AK31:AK32)</f>
        <v>#REF!</v>
      </c>
      <c r="AL33" s="110"/>
      <c r="AM33" s="251"/>
      <c r="AN33" s="107" t="e">
        <f aca="true" t="shared" si="12" ref="AN33:AZ33">SUM(AN31:AN32)</f>
        <v>#REF!</v>
      </c>
      <c r="AO33" s="107" t="e">
        <f t="shared" si="12"/>
        <v>#REF!</v>
      </c>
      <c r="AP33" s="107" t="e">
        <f t="shared" si="12"/>
        <v>#REF!</v>
      </c>
      <c r="AQ33" s="107" t="e">
        <f t="shared" si="12"/>
        <v>#REF!</v>
      </c>
      <c r="AR33" s="107" t="e">
        <f t="shared" si="12"/>
        <v>#REF!</v>
      </c>
      <c r="AS33" s="107" t="e">
        <f t="shared" si="12"/>
        <v>#REF!</v>
      </c>
      <c r="AT33" s="107" t="e">
        <f t="shared" si="12"/>
        <v>#REF!</v>
      </c>
      <c r="AU33" s="107" t="e">
        <f t="shared" si="12"/>
        <v>#REF!</v>
      </c>
      <c r="AV33" s="107" t="e">
        <f t="shared" si="12"/>
        <v>#REF!</v>
      </c>
      <c r="AW33" s="107" t="e">
        <f t="shared" si="12"/>
        <v>#REF!</v>
      </c>
      <c r="AX33" s="107" t="e">
        <f t="shared" si="12"/>
        <v>#REF!</v>
      </c>
      <c r="AY33" s="107" t="e">
        <f t="shared" si="12"/>
        <v>#REF!</v>
      </c>
      <c r="AZ33" s="264" t="e">
        <f t="shared" si="12"/>
        <v>#REF!</v>
      </c>
    </row>
    <row r="34" spans="1:52" ht="18" customHeight="1">
      <c r="A34">
        <v>7</v>
      </c>
      <c r="B34" s="86" t="str">
        <f>'作業シート'!B59</f>
        <v>補装具製作施設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35"/>
      <c r="AA34" t="str">
        <f t="shared" si="0"/>
        <v>OK</v>
      </c>
      <c r="AB34">
        <v>7</v>
      </c>
      <c r="AC34" s="86" t="str">
        <f>'作業シート'!B59</f>
        <v>補装具製作施設</v>
      </c>
      <c r="AD34" s="87"/>
      <c r="AE34" s="87"/>
      <c r="AF34" s="87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63"/>
    </row>
    <row r="35" spans="2:52" ht="18" customHeight="1">
      <c r="B35" s="88"/>
      <c r="C35" s="340"/>
      <c r="D35" s="89" t="s">
        <v>34</v>
      </c>
      <c r="E35" s="90">
        <f>'作業シート'!C65</f>
        <v>0</v>
      </c>
      <c r="F35" s="91">
        <f>H35+I35</f>
        <v>0</v>
      </c>
      <c r="G35" s="92"/>
      <c r="H35" s="91">
        <f>'作業シート'!F65</f>
        <v>0</v>
      </c>
      <c r="I35" s="91">
        <f>J35+S35</f>
        <v>0</v>
      </c>
      <c r="J35" s="91">
        <f>M35+N35</f>
        <v>0</v>
      </c>
      <c r="K35" s="92"/>
      <c r="L35" s="92"/>
      <c r="M35" s="91">
        <f>'作業シート'!K65</f>
        <v>0</v>
      </c>
      <c r="N35" s="91">
        <f>SUM(O35:R35)</f>
        <v>0</v>
      </c>
      <c r="O35" s="91">
        <f>'作業シート'!M65</f>
        <v>0</v>
      </c>
      <c r="P35" s="91">
        <f>'作業シート'!N65</f>
        <v>0</v>
      </c>
      <c r="Q35" s="91">
        <f>'作業シート'!O65</f>
        <v>0</v>
      </c>
      <c r="R35" s="91">
        <f>'作業シート'!P65</f>
        <v>0</v>
      </c>
      <c r="S35" s="91">
        <f>SUM(T35:Y35)</f>
        <v>0</v>
      </c>
      <c r="T35" s="91">
        <f>'作業シート'!R65</f>
        <v>0</v>
      </c>
      <c r="U35" s="91">
        <f>'作業シート'!S65</f>
        <v>0</v>
      </c>
      <c r="V35" s="91">
        <f>'作業シート'!T65</f>
        <v>0</v>
      </c>
      <c r="W35" s="91">
        <f>'作業シート'!U65</f>
        <v>0</v>
      </c>
      <c r="X35" s="91">
        <f>'作業シート'!V65</f>
        <v>0</v>
      </c>
      <c r="Y35" s="114">
        <f>'作業シート'!W65</f>
        <v>0</v>
      </c>
      <c r="Z35" s="136">
        <f>'作業シート'!X65</f>
        <v>0</v>
      </c>
      <c r="AA35" t="str">
        <f t="shared" si="0"/>
        <v>OK</v>
      </c>
      <c r="AC35" s="88"/>
      <c r="AD35" s="340"/>
      <c r="AE35" s="241" t="s">
        <v>34</v>
      </c>
      <c r="AF35" s="90">
        <f>_xlfn.COUNTIFS('作業シート'!X60:X64,BB1,'作業シート'!C60:C64,"&lt;&gt;")</f>
        <v>0</v>
      </c>
      <c r="AG35" s="91">
        <f>AI35+AJ35</f>
        <v>0</v>
      </c>
      <c r="AH35" s="250"/>
      <c r="AI35" s="91">
        <f>_xlfn.COUNTIFS('作業シート'!$F$60:$F$64,BB1,'作業シート'!$X$60:$X$64,BB1)</f>
        <v>0</v>
      </c>
      <c r="AJ35" s="91">
        <f>AK35+AT35</f>
        <v>0</v>
      </c>
      <c r="AK35" s="91">
        <f>AN35+AO35</f>
        <v>0</v>
      </c>
      <c r="AL35" s="246"/>
      <c r="AM35" s="246"/>
      <c r="AN35" s="91">
        <f>_xlfn.COUNTIFS('作業シート'!$K$60:$K$64,BB1,'作業シート'!$X$60:$X$64,BB1)</f>
        <v>0</v>
      </c>
      <c r="AO35" s="91">
        <f>SUM(AP35:AS35)</f>
        <v>0</v>
      </c>
      <c r="AP35" s="91">
        <f>_xlfn.COUNTIFS('作業シート'!$M$60:$M$64,BB1,'作業シート'!$X$60:$X$64,BB1)</f>
        <v>0</v>
      </c>
      <c r="AQ35" s="91">
        <f>_xlfn.COUNTIFS('作業シート'!$N$60:$N$64,BB1,'作業シート'!$X$60:$X$64,BB1)</f>
        <v>0</v>
      </c>
      <c r="AR35" s="91">
        <f>_xlfn.COUNTIFS('作業シート'!$O$60:$O$64,BB1,'作業シート'!$X$60:$X$64,BB1)</f>
        <v>0</v>
      </c>
      <c r="AS35" s="91">
        <f>_xlfn.COUNTIFS('作業シート'!$P$60:$P$64,BB1,'作業シート'!$X$60:$X$64,BB1)</f>
        <v>0</v>
      </c>
      <c r="AT35" s="91">
        <f>SUM(AU35:AZ35)</f>
        <v>0</v>
      </c>
      <c r="AU35" s="91">
        <f>_xlfn.COUNTIFS('作業シート'!$R$60:$R$64,BB1,'作業シート'!$X$60:$X$64,BB1)</f>
        <v>0</v>
      </c>
      <c r="AV35" s="91">
        <f>_xlfn.COUNTIFS('作業シート'!$S$60:$S$64,BB1,'作業シート'!$X$60:$X$64,BB1)</f>
        <v>0</v>
      </c>
      <c r="AW35" s="91">
        <f>_xlfn.COUNTIFS('作業シート'!$T$60:$T$64,BB1,'作業シート'!$X$60:$X$64,BB1)</f>
        <v>0</v>
      </c>
      <c r="AX35" s="91">
        <f>_xlfn.COUNTIFS('作業シート'!$U$60:$U$64,BB1,'作業シート'!$X$60:$X$64,BB1)</f>
        <v>0</v>
      </c>
      <c r="AY35" s="91">
        <f>_xlfn.COUNTIFS('作業シート'!$V$60:$V$64,BB1,'作業シート'!$X$60:$X$64,BB1)</f>
        <v>0</v>
      </c>
      <c r="AZ35" s="262">
        <f>_xlfn.COUNTIFS('作業シート'!$W$60:$W$64,BB1,'作業シート'!$X$60:$X$64,BB1)</f>
        <v>0</v>
      </c>
    </row>
    <row r="36" spans="2:52" ht="18" customHeight="1">
      <c r="B36" s="88"/>
      <c r="C36" s="340"/>
      <c r="D36" s="89" t="s">
        <v>35</v>
      </c>
      <c r="E36" s="90" t="e">
        <f>作業シート!#REF!</f>
        <v>#REF!</v>
      </c>
      <c r="F36" s="91" t="e">
        <f>H36+I36</f>
        <v>#REF!</v>
      </c>
      <c r="G36" s="92"/>
      <c r="H36" s="91" t="e">
        <f>作業シート!#REF!</f>
        <v>#REF!</v>
      </c>
      <c r="I36" s="91" t="e">
        <f>J36+S36</f>
        <v>#REF!</v>
      </c>
      <c r="J36" s="91" t="e">
        <f>M36+N36</f>
        <v>#REF!</v>
      </c>
      <c r="K36" s="92"/>
      <c r="L36" s="92"/>
      <c r="M36" s="91" t="e">
        <f>作業シート!#REF!</f>
        <v>#REF!</v>
      </c>
      <c r="N36" s="91" t="e">
        <f>SUM(O36:R36)</f>
        <v>#REF!</v>
      </c>
      <c r="O36" s="91" t="e">
        <f>作業シート!#REF!</f>
        <v>#REF!</v>
      </c>
      <c r="P36" s="91" t="e">
        <f>作業シート!#REF!</f>
        <v>#REF!</v>
      </c>
      <c r="Q36" s="91" t="e">
        <f>作業シート!#REF!</f>
        <v>#REF!</v>
      </c>
      <c r="R36" s="91" t="e">
        <f>作業シート!#REF!</f>
        <v>#REF!</v>
      </c>
      <c r="S36" s="91" t="e">
        <f>SUM(T36:Y36)</f>
        <v>#REF!</v>
      </c>
      <c r="T36" s="91" t="e">
        <f>作業シート!#REF!</f>
        <v>#REF!</v>
      </c>
      <c r="U36" s="91" t="e">
        <f>作業シート!#REF!</f>
        <v>#REF!</v>
      </c>
      <c r="V36" s="91" t="e">
        <f>作業シート!#REF!</f>
        <v>#REF!</v>
      </c>
      <c r="W36" s="91" t="e">
        <f>作業シート!#REF!</f>
        <v>#REF!</v>
      </c>
      <c r="X36" s="91" t="e">
        <f>作業シート!#REF!</f>
        <v>#REF!</v>
      </c>
      <c r="Y36" s="114" t="e">
        <f>作業シート!#REF!</f>
        <v>#REF!</v>
      </c>
      <c r="Z36" s="136" t="e">
        <f>作業シート!#REF!</f>
        <v>#REF!</v>
      </c>
      <c r="AA36" t="e">
        <f t="shared" si="0"/>
        <v>#REF!</v>
      </c>
      <c r="AC36" s="88"/>
      <c r="AD36" s="340"/>
      <c r="AE36" s="241" t="s">
        <v>35</v>
      </c>
      <c r="AF36" s="96" t="e">
        <f>_xlfn.COUNTIFS(作業シート!#REF!,BB1,作業シート!#REF!,"&lt;&gt;")</f>
        <v>#REF!</v>
      </c>
      <c r="AG36" s="91" t="e">
        <f>AI36+AJ36</f>
        <v>#REF!</v>
      </c>
      <c r="AH36" s="250"/>
      <c r="AI36" s="91" t="e">
        <f>_xlfn.COUNTIFS(作業シート!#REF!,BB1,作業シート!#REF!,BB1)</f>
        <v>#REF!</v>
      </c>
      <c r="AJ36" s="91" t="e">
        <f>AK36+AT36</f>
        <v>#REF!</v>
      </c>
      <c r="AK36" s="91" t="e">
        <f>AN36+AO36</f>
        <v>#REF!</v>
      </c>
      <c r="AL36" s="246"/>
      <c r="AM36" s="246"/>
      <c r="AN36" s="91" t="e">
        <f>_xlfn.COUNTIFS(作業シート!#REF!,BB1,作業シート!#REF!,BB1)</f>
        <v>#REF!</v>
      </c>
      <c r="AO36" s="91" t="e">
        <f>SUM(AP36:AS36)</f>
        <v>#REF!</v>
      </c>
      <c r="AP36" s="91" t="e">
        <f>_xlfn.COUNTIFS(作業シート!#REF!,BB1,作業シート!#REF!,BB1)</f>
        <v>#REF!</v>
      </c>
      <c r="AQ36" s="91" t="e">
        <f>_xlfn.COUNTIFS(作業シート!#REF!,BB1,作業シート!#REF!,BB1)</f>
        <v>#REF!</v>
      </c>
      <c r="AR36" s="91" t="e">
        <f>_xlfn.COUNTIFS(作業シート!#REF!,BB1,作業シート!#REF!,BB1)</f>
        <v>#REF!</v>
      </c>
      <c r="AS36" s="91" t="e">
        <f>_xlfn.COUNTIFS(作業シート!#REF!,BB1,作業シート!#REF!,BB1)</f>
        <v>#REF!</v>
      </c>
      <c r="AT36" s="91" t="e">
        <f>SUM(AU36:AZ36)</f>
        <v>#REF!</v>
      </c>
      <c r="AU36" s="91" t="e">
        <f>_xlfn.COUNTIFS(作業シート!#REF!,BB1,作業シート!#REF!,BB1)</f>
        <v>#REF!</v>
      </c>
      <c r="AV36" s="91" t="e">
        <f>_xlfn.COUNTIFS(作業シート!#REF!,BB1,作業シート!#REF!,BB1)</f>
        <v>#REF!</v>
      </c>
      <c r="AW36" s="91" t="e">
        <f>_xlfn.COUNTIFS(作業シート!#REF!,BB1,作業シート!#REF!,BB1)</f>
        <v>#REF!</v>
      </c>
      <c r="AX36" s="91" t="e">
        <f>_xlfn.COUNTIFS(作業シート!#REF!,BB1,作業シート!#REF!,BB1)</f>
        <v>#REF!</v>
      </c>
      <c r="AY36" s="91" t="e">
        <f>_xlfn.COUNTIFS(作業シート!#REF!,BB1,作業シート!#REF!,BB1)</f>
        <v>#REF!</v>
      </c>
      <c r="AZ36" s="262" t="e">
        <f>_xlfn.COUNTIFS(作業シート!#REF!,BB1,作業シート!#REF!,BB1)</f>
        <v>#REF!</v>
      </c>
    </row>
    <row r="37" spans="2:52" ht="18" customHeight="1" thickBot="1">
      <c r="B37" s="88"/>
      <c r="C37" s="340"/>
      <c r="D37" s="89" t="s">
        <v>36</v>
      </c>
      <c r="E37" s="90" t="e">
        <f>SUM(E35:E36)</f>
        <v>#REF!</v>
      </c>
      <c r="F37" s="107" t="e">
        <f aca="true" t="shared" si="13" ref="F37:Y37">SUM(F35:F36)</f>
        <v>#REF!</v>
      </c>
      <c r="G37" s="108"/>
      <c r="H37" s="107" t="e">
        <f t="shared" si="13"/>
        <v>#REF!</v>
      </c>
      <c r="I37" s="107" t="e">
        <f t="shared" si="13"/>
        <v>#REF!</v>
      </c>
      <c r="J37" s="107" t="e">
        <f t="shared" si="13"/>
        <v>#REF!</v>
      </c>
      <c r="K37" s="108"/>
      <c r="L37" s="108"/>
      <c r="M37" s="107" t="e">
        <f t="shared" si="13"/>
        <v>#REF!</v>
      </c>
      <c r="N37" s="107" t="e">
        <f t="shared" si="13"/>
        <v>#REF!</v>
      </c>
      <c r="O37" s="107" t="e">
        <f t="shared" si="13"/>
        <v>#REF!</v>
      </c>
      <c r="P37" s="107" t="e">
        <f t="shared" si="13"/>
        <v>#REF!</v>
      </c>
      <c r="Q37" s="107" t="e">
        <f t="shared" si="13"/>
        <v>#REF!</v>
      </c>
      <c r="R37" s="107" t="e">
        <f t="shared" si="13"/>
        <v>#REF!</v>
      </c>
      <c r="S37" s="107" t="e">
        <f t="shared" si="13"/>
        <v>#REF!</v>
      </c>
      <c r="T37" s="107" t="e">
        <f t="shared" si="13"/>
        <v>#REF!</v>
      </c>
      <c r="U37" s="107" t="e">
        <f t="shared" si="13"/>
        <v>#REF!</v>
      </c>
      <c r="V37" s="107" t="e">
        <f t="shared" si="13"/>
        <v>#REF!</v>
      </c>
      <c r="W37" s="107" t="e">
        <f t="shared" si="13"/>
        <v>#REF!</v>
      </c>
      <c r="X37" s="107" t="e">
        <f t="shared" si="13"/>
        <v>#REF!</v>
      </c>
      <c r="Y37" s="115" t="e">
        <f t="shared" si="13"/>
        <v>#REF!</v>
      </c>
      <c r="Z37" s="137" t="e">
        <f>SUM(Z35:Z36)</f>
        <v>#REF!</v>
      </c>
      <c r="AA37" t="e">
        <f t="shared" si="0"/>
        <v>#REF!</v>
      </c>
      <c r="AC37" s="88"/>
      <c r="AD37" s="340"/>
      <c r="AE37" s="241" t="s">
        <v>36</v>
      </c>
      <c r="AF37" s="90" t="e">
        <f>SUM(AF35:AF36)</f>
        <v>#REF!</v>
      </c>
      <c r="AG37" s="107" t="e">
        <f>SUM(AG35:AG36)</f>
        <v>#REF!</v>
      </c>
      <c r="AH37" s="110"/>
      <c r="AI37" s="107" t="e">
        <f>SUM(AI35:AI36)</f>
        <v>#REF!</v>
      </c>
      <c r="AJ37" s="107" t="e">
        <f>SUM(AJ35:AJ36)</f>
        <v>#REF!</v>
      </c>
      <c r="AK37" s="107" t="e">
        <f>SUM(AK35:AK36)</f>
        <v>#REF!</v>
      </c>
      <c r="AL37" s="110"/>
      <c r="AM37" s="251"/>
      <c r="AN37" s="107" t="e">
        <f aca="true" t="shared" si="14" ref="AN37:AZ37">SUM(AN35:AN36)</f>
        <v>#REF!</v>
      </c>
      <c r="AO37" s="107" t="e">
        <f t="shared" si="14"/>
        <v>#REF!</v>
      </c>
      <c r="AP37" s="107" t="e">
        <f t="shared" si="14"/>
        <v>#REF!</v>
      </c>
      <c r="AQ37" s="107" t="e">
        <f t="shared" si="14"/>
        <v>#REF!</v>
      </c>
      <c r="AR37" s="107" t="e">
        <f t="shared" si="14"/>
        <v>#REF!</v>
      </c>
      <c r="AS37" s="107" t="e">
        <f t="shared" si="14"/>
        <v>#REF!</v>
      </c>
      <c r="AT37" s="107" t="e">
        <f t="shared" si="14"/>
        <v>#REF!</v>
      </c>
      <c r="AU37" s="107" t="e">
        <f t="shared" si="14"/>
        <v>#REF!</v>
      </c>
      <c r="AV37" s="107" t="e">
        <f t="shared" si="14"/>
        <v>#REF!</v>
      </c>
      <c r="AW37" s="107" t="e">
        <f t="shared" si="14"/>
        <v>#REF!</v>
      </c>
      <c r="AX37" s="107" t="e">
        <f t="shared" si="14"/>
        <v>#REF!</v>
      </c>
      <c r="AY37" s="107" t="e">
        <f t="shared" si="14"/>
        <v>#REF!</v>
      </c>
      <c r="AZ37" s="264" t="e">
        <f t="shared" si="14"/>
        <v>#REF!</v>
      </c>
    </row>
    <row r="38" spans="1:52" ht="18" customHeight="1">
      <c r="A38">
        <v>8</v>
      </c>
      <c r="B38" s="86" t="str">
        <f>'作業シート'!B67</f>
        <v>盲導犬訓練施設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135"/>
      <c r="AA38" t="str">
        <f t="shared" si="0"/>
        <v>OK</v>
      </c>
      <c r="AB38">
        <v>8</v>
      </c>
      <c r="AC38" s="86" t="str">
        <f>'作業シート'!B67</f>
        <v>盲導犬訓練施設</v>
      </c>
      <c r="AD38" s="87"/>
      <c r="AE38" s="87"/>
      <c r="AF38" s="87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63"/>
    </row>
    <row r="39" spans="2:52" ht="18" customHeight="1">
      <c r="B39" s="88"/>
      <c r="C39" s="340"/>
      <c r="D39" s="89" t="s">
        <v>34</v>
      </c>
      <c r="E39" s="90">
        <f>'作業シート'!C73</f>
        <v>0</v>
      </c>
      <c r="F39" s="91">
        <f>H39+I39</f>
        <v>0</v>
      </c>
      <c r="G39" s="92"/>
      <c r="H39" s="91">
        <f>'作業シート'!F73</f>
        <v>0</v>
      </c>
      <c r="I39" s="91">
        <f>J39+S39</f>
        <v>0</v>
      </c>
      <c r="J39" s="91">
        <f>M39+N39</f>
        <v>0</v>
      </c>
      <c r="K39" s="92"/>
      <c r="L39" s="92"/>
      <c r="M39" s="91">
        <f>'作業シート'!K73</f>
        <v>0</v>
      </c>
      <c r="N39" s="91">
        <f>SUM(O39:R39)</f>
        <v>0</v>
      </c>
      <c r="O39" s="91">
        <f>'作業シート'!M73</f>
        <v>0</v>
      </c>
      <c r="P39" s="91">
        <f>'作業シート'!N73</f>
        <v>0</v>
      </c>
      <c r="Q39" s="91">
        <f>'作業シート'!O73</f>
        <v>0</v>
      </c>
      <c r="R39" s="91">
        <f>'作業シート'!P73</f>
        <v>0</v>
      </c>
      <c r="S39" s="91">
        <f>SUM(T39:Y39)</f>
        <v>0</v>
      </c>
      <c r="T39" s="91">
        <f>'作業シート'!R73</f>
        <v>0</v>
      </c>
      <c r="U39" s="91">
        <f>'作業シート'!S73</f>
        <v>0</v>
      </c>
      <c r="V39" s="91">
        <f>'作業シート'!T73</f>
        <v>0</v>
      </c>
      <c r="W39" s="91">
        <f>'作業シート'!U73</f>
        <v>0</v>
      </c>
      <c r="X39" s="91">
        <f>'作業シート'!V73</f>
        <v>0</v>
      </c>
      <c r="Y39" s="114">
        <f>'作業シート'!W73</f>
        <v>0</v>
      </c>
      <c r="Z39" s="136">
        <f>'作業シート'!X73</f>
        <v>0</v>
      </c>
      <c r="AA39" t="str">
        <f t="shared" si="0"/>
        <v>OK</v>
      </c>
      <c r="AC39" s="88"/>
      <c r="AD39" s="340"/>
      <c r="AE39" s="241" t="s">
        <v>34</v>
      </c>
      <c r="AF39" s="90">
        <f>_xlfn.COUNTIFS('作業シート'!X68:X72,BB1,'作業シート'!C68:C72,"&lt;&gt;")</f>
        <v>0</v>
      </c>
      <c r="AG39" s="91">
        <f>AI39+AJ39</f>
        <v>0</v>
      </c>
      <c r="AH39" s="250"/>
      <c r="AI39" s="91">
        <f>_xlfn.COUNTIFS('作業シート'!$F$68:$F$72,BB1,'作業シート'!$X$68:$X$72,BB1)</f>
        <v>0</v>
      </c>
      <c r="AJ39" s="91">
        <f>AK39+AT39</f>
        <v>0</v>
      </c>
      <c r="AK39" s="91">
        <f>AN39+AO39</f>
        <v>0</v>
      </c>
      <c r="AL39" s="246"/>
      <c r="AM39" s="246"/>
      <c r="AN39" s="91">
        <f>_xlfn.COUNTIFS('作業シート'!$K$68:$K$72,BB1,'作業シート'!$X$68:$X$72,BB1)</f>
        <v>0</v>
      </c>
      <c r="AO39" s="91">
        <f>SUM(AP39:AS39)</f>
        <v>0</v>
      </c>
      <c r="AP39" s="91">
        <f>_xlfn.COUNTIFS('作業シート'!$M$68:$M$72,BB1,'作業シート'!$X$68:$X$72,BB1)</f>
        <v>0</v>
      </c>
      <c r="AQ39" s="91">
        <f>_xlfn.COUNTIFS('作業シート'!$N$68:$N$72,BB1,'作業シート'!$X$68:$X$72,BB1)</f>
        <v>0</v>
      </c>
      <c r="AR39" s="91">
        <f>_xlfn.COUNTIFS('作業シート'!$O$68:$O$72,BB1,'作業シート'!$X$68:$X$72,BB1)</f>
        <v>0</v>
      </c>
      <c r="AS39" s="91">
        <f>_xlfn.COUNTIFS('作業シート'!$P$68:$P$72,BB1,'作業シート'!$X$68:$X$72,BB1)</f>
        <v>0</v>
      </c>
      <c r="AT39" s="91">
        <f>SUM(AU39:AZ39)</f>
        <v>0</v>
      </c>
      <c r="AU39" s="91">
        <f>_xlfn.COUNTIFS('作業シート'!$R$68:$R$72,BB1,'作業シート'!$X$68:$X$72,BB1)</f>
        <v>0</v>
      </c>
      <c r="AV39" s="91">
        <f>_xlfn.COUNTIFS('作業シート'!$S$68:$S$72,BB1,'作業シート'!$X$68:$X$72,BB1)</f>
        <v>0</v>
      </c>
      <c r="AW39" s="91">
        <f>_xlfn.COUNTIFS('作業シート'!$T$68:$T$72,BB1,'作業シート'!$X$68:$X$72,BB1)</f>
        <v>0</v>
      </c>
      <c r="AX39" s="91">
        <f>_xlfn.COUNTIFS('作業シート'!$U$68:$U$72,BB1,'作業シート'!$X$68:$X$72,BB1)</f>
        <v>0</v>
      </c>
      <c r="AY39" s="91">
        <f>_xlfn.COUNTIFS('作業シート'!$V$68:$V$72,BB1,'作業シート'!$X$68:$X$72,BB1)</f>
        <v>0</v>
      </c>
      <c r="AZ39" s="262">
        <f>_xlfn.COUNTIFS('作業シート'!$W$68:$W$72,BB1,'作業シート'!$X$68:$X$72,BB1)</f>
        <v>0</v>
      </c>
    </row>
    <row r="40" spans="2:52" ht="18" customHeight="1">
      <c r="B40" s="88"/>
      <c r="C40" s="340"/>
      <c r="D40" s="89" t="s">
        <v>35</v>
      </c>
      <c r="E40" s="90" t="e">
        <f>作業シート!#REF!</f>
        <v>#REF!</v>
      </c>
      <c r="F40" s="91" t="e">
        <f>H40+I40</f>
        <v>#REF!</v>
      </c>
      <c r="G40" s="92"/>
      <c r="H40" s="91" t="e">
        <f>作業シート!#REF!</f>
        <v>#REF!</v>
      </c>
      <c r="I40" s="91" t="e">
        <f>J40+S40</f>
        <v>#REF!</v>
      </c>
      <c r="J40" s="91" t="e">
        <f>M40+N40</f>
        <v>#REF!</v>
      </c>
      <c r="K40" s="92"/>
      <c r="L40" s="92"/>
      <c r="M40" s="91" t="e">
        <f>作業シート!#REF!</f>
        <v>#REF!</v>
      </c>
      <c r="N40" s="91" t="e">
        <f>SUM(O40:R40)</f>
        <v>#REF!</v>
      </c>
      <c r="O40" s="91" t="e">
        <f>作業シート!#REF!</f>
        <v>#REF!</v>
      </c>
      <c r="P40" s="91" t="e">
        <f>作業シート!#REF!</f>
        <v>#REF!</v>
      </c>
      <c r="Q40" s="91" t="e">
        <f>作業シート!#REF!</f>
        <v>#REF!</v>
      </c>
      <c r="R40" s="91" t="e">
        <f>作業シート!#REF!</f>
        <v>#REF!</v>
      </c>
      <c r="S40" s="91" t="e">
        <f>SUM(T40:Y40)</f>
        <v>#REF!</v>
      </c>
      <c r="T40" s="91" t="e">
        <f>作業シート!#REF!</f>
        <v>#REF!</v>
      </c>
      <c r="U40" s="91" t="e">
        <f>作業シート!#REF!</f>
        <v>#REF!</v>
      </c>
      <c r="V40" s="91" t="e">
        <f>作業シート!#REF!</f>
        <v>#REF!</v>
      </c>
      <c r="W40" s="91" t="e">
        <f>作業シート!#REF!</f>
        <v>#REF!</v>
      </c>
      <c r="X40" s="91" t="e">
        <f>作業シート!#REF!</f>
        <v>#REF!</v>
      </c>
      <c r="Y40" s="114" t="e">
        <f>作業シート!#REF!</f>
        <v>#REF!</v>
      </c>
      <c r="Z40" s="136" t="e">
        <f>作業シート!#REF!</f>
        <v>#REF!</v>
      </c>
      <c r="AA40" t="e">
        <f t="shared" si="0"/>
        <v>#REF!</v>
      </c>
      <c r="AC40" s="88"/>
      <c r="AD40" s="340"/>
      <c r="AE40" s="241" t="s">
        <v>35</v>
      </c>
      <c r="AF40" s="96" t="e">
        <f>_xlfn.COUNTIFS(作業シート!#REF!,BB1,作業シート!#REF!,"&lt;&gt;")</f>
        <v>#REF!</v>
      </c>
      <c r="AG40" s="91" t="e">
        <f>AI40+AJ40</f>
        <v>#REF!</v>
      </c>
      <c r="AH40" s="250"/>
      <c r="AI40" s="91" t="e">
        <f>_xlfn.COUNTIFS(作業シート!#REF!,BB1,作業シート!#REF!,BB1)</f>
        <v>#REF!</v>
      </c>
      <c r="AJ40" s="91" t="e">
        <f>AK40+AT40</f>
        <v>#REF!</v>
      </c>
      <c r="AK40" s="91" t="e">
        <f>AN40+AO40</f>
        <v>#REF!</v>
      </c>
      <c r="AL40" s="246"/>
      <c r="AM40" s="246"/>
      <c r="AN40" s="91" t="e">
        <f>_xlfn.COUNTIFS(作業シート!#REF!,BB1,作業シート!#REF!,BB1)</f>
        <v>#REF!</v>
      </c>
      <c r="AO40" s="91" t="e">
        <f>SUM(AP40:AS40)</f>
        <v>#REF!</v>
      </c>
      <c r="AP40" s="91" t="e">
        <f>_xlfn.COUNTIFS(作業シート!#REF!,BB1,作業シート!#REF!,BB1)</f>
        <v>#REF!</v>
      </c>
      <c r="AQ40" s="91" t="e">
        <f>_xlfn.COUNTIFS(作業シート!#REF!,BB1,作業シート!#REF!,BB1)</f>
        <v>#REF!</v>
      </c>
      <c r="AR40" s="91" t="e">
        <f>_xlfn.COUNTIFS(作業シート!#REF!,BB1,作業シート!#REF!,BB1)</f>
        <v>#REF!</v>
      </c>
      <c r="AS40" s="91" t="e">
        <f>_xlfn.COUNTIFS(作業シート!#REF!,BB1,作業シート!#REF!,BB1)</f>
        <v>#REF!</v>
      </c>
      <c r="AT40" s="91" t="e">
        <f>SUM(AU40:AZ40)</f>
        <v>#REF!</v>
      </c>
      <c r="AU40" s="91" t="e">
        <f>_xlfn.COUNTIFS(作業シート!#REF!,BB1,作業シート!#REF!,BB1)</f>
        <v>#REF!</v>
      </c>
      <c r="AV40" s="91" t="e">
        <f>_xlfn.COUNTIFS(作業シート!#REF!,BB1,作業シート!#REF!,BB1)</f>
        <v>#REF!</v>
      </c>
      <c r="AW40" s="91" t="e">
        <f>_xlfn.COUNTIFS(作業シート!#REF!,BB1,作業シート!#REF!,BB1)</f>
        <v>#REF!</v>
      </c>
      <c r="AX40" s="91" t="e">
        <f>_xlfn.COUNTIFS(作業シート!#REF!,BB1,作業シート!#REF!,BB1)</f>
        <v>#REF!</v>
      </c>
      <c r="AY40" s="91" t="e">
        <f>_xlfn.COUNTIFS(作業シート!#REF!,BB1,作業シート!#REF!,BB1)</f>
        <v>#REF!</v>
      </c>
      <c r="AZ40" s="262" t="e">
        <f>_xlfn.COUNTIFS(作業シート!#REF!,BB1,作業シート!#REF!,BB1)</f>
        <v>#REF!</v>
      </c>
    </row>
    <row r="41" spans="2:52" ht="18" customHeight="1" thickBot="1">
      <c r="B41" s="88"/>
      <c r="C41" s="340"/>
      <c r="D41" s="89" t="s">
        <v>36</v>
      </c>
      <c r="E41" s="90" t="e">
        <f>SUM(E39:E40)</f>
        <v>#REF!</v>
      </c>
      <c r="F41" s="107" t="e">
        <f aca="true" t="shared" si="15" ref="F41:Y41">SUM(F39:F40)</f>
        <v>#REF!</v>
      </c>
      <c r="G41" s="108"/>
      <c r="H41" s="107" t="e">
        <f t="shared" si="15"/>
        <v>#REF!</v>
      </c>
      <c r="I41" s="107" t="e">
        <f t="shared" si="15"/>
        <v>#REF!</v>
      </c>
      <c r="J41" s="107" t="e">
        <f t="shared" si="15"/>
        <v>#REF!</v>
      </c>
      <c r="K41" s="108"/>
      <c r="L41" s="108"/>
      <c r="M41" s="107" t="e">
        <f t="shared" si="15"/>
        <v>#REF!</v>
      </c>
      <c r="N41" s="107" t="e">
        <f t="shared" si="15"/>
        <v>#REF!</v>
      </c>
      <c r="O41" s="107" t="e">
        <f t="shared" si="15"/>
        <v>#REF!</v>
      </c>
      <c r="P41" s="107" t="e">
        <f t="shared" si="15"/>
        <v>#REF!</v>
      </c>
      <c r="Q41" s="107" t="e">
        <f t="shared" si="15"/>
        <v>#REF!</v>
      </c>
      <c r="R41" s="107" t="e">
        <f t="shared" si="15"/>
        <v>#REF!</v>
      </c>
      <c r="S41" s="107" t="e">
        <f t="shared" si="15"/>
        <v>#REF!</v>
      </c>
      <c r="T41" s="107" t="e">
        <f t="shared" si="15"/>
        <v>#REF!</v>
      </c>
      <c r="U41" s="107" t="e">
        <f t="shared" si="15"/>
        <v>#REF!</v>
      </c>
      <c r="V41" s="107" t="e">
        <f t="shared" si="15"/>
        <v>#REF!</v>
      </c>
      <c r="W41" s="107" t="e">
        <f t="shared" si="15"/>
        <v>#REF!</v>
      </c>
      <c r="X41" s="107" t="e">
        <f t="shared" si="15"/>
        <v>#REF!</v>
      </c>
      <c r="Y41" s="115" t="e">
        <f t="shared" si="15"/>
        <v>#REF!</v>
      </c>
      <c r="Z41" s="137" t="e">
        <f>SUM(Z39:Z40)</f>
        <v>#REF!</v>
      </c>
      <c r="AA41" t="e">
        <f t="shared" si="0"/>
        <v>#REF!</v>
      </c>
      <c r="AC41" s="88"/>
      <c r="AD41" s="340"/>
      <c r="AE41" s="241" t="s">
        <v>36</v>
      </c>
      <c r="AF41" s="90" t="e">
        <f>SUM(AF39:AF40)</f>
        <v>#REF!</v>
      </c>
      <c r="AG41" s="107" t="e">
        <f>SUM(AG39:AG40)</f>
        <v>#REF!</v>
      </c>
      <c r="AH41" s="108"/>
      <c r="AI41" s="107" t="e">
        <f>SUM(AI39:AI40)</f>
        <v>#REF!</v>
      </c>
      <c r="AJ41" s="107" t="e">
        <f>SUM(AJ39:AJ40)</f>
        <v>#REF!</v>
      </c>
      <c r="AK41" s="107" t="e">
        <f>SUM(AK39:AK40)</f>
        <v>#REF!</v>
      </c>
      <c r="AL41" s="108"/>
      <c r="AM41" s="108"/>
      <c r="AN41" s="107" t="e">
        <f aca="true" t="shared" si="16" ref="AN41:AZ41">SUM(AN39:AN40)</f>
        <v>#REF!</v>
      </c>
      <c r="AO41" s="107" t="e">
        <f t="shared" si="16"/>
        <v>#REF!</v>
      </c>
      <c r="AP41" s="107" t="e">
        <f t="shared" si="16"/>
        <v>#REF!</v>
      </c>
      <c r="AQ41" s="107" t="e">
        <f t="shared" si="16"/>
        <v>#REF!</v>
      </c>
      <c r="AR41" s="107" t="e">
        <f t="shared" si="16"/>
        <v>#REF!</v>
      </c>
      <c r="AS41" s="107" t="e">
        <f t="shared" si="16"/>
        <v>#REF!</v>
      </c>
      <c r="AT41" s="107" t="e">
        <f t="shared" si="16"/>
        <v>#REF!</v>
      </c>
      <c r="AU41" s="107" t="e">
        <f t="shared" si="16"/>
        <v>#REF!</v>
      </c>
      <c r="AV41" s="107" t="e">
        <f t="shared" si="16"/>
        <v>#REF!</v>
      </c>
      <c r="AW41" s="107" t="e">
        <f t="shared" si="16"/>
        <v>#REF!</v>
      </c>
      <c r="AX41" s="107" t="e">
        <f t="shared" si="16"/>
        <v>#REF!</v>
      </c>
      <c r="AY41" s="107" t="e">
        <f t="shared" si="16"/>
        <v>#REF!</v>
      </c>
      <c r="AZ41" s="264" t="e">
        <f t="shared" si="16"/>
        <v>#REF!</v>
      </c>
    </row>
    <row r="42" spans="1:52" ht="18" customHeight="1">
      <c r="A42">
        <v>9</v>
      </c>
      <c r="B42" s="86" t="str">
        <f>'作業シート'!B75</f>
        <v>点字図書館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135"/>
      <c r="AA42" t="str">
        <f t="shared" si="0"/>
        <v>OK</v>
      </c>
      <c r="AB42">
        <v>9</v>
      </c>
      <c r="AC42" s="86" t="str">
        <f>'作業シート'!B75</f>
        <v>点字図書館</v>
      </c>
      <c r="AD42" s="87"/>
      <c r="AE42" s="87"/>
      <c r="AF42" s="87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63"/>
    </row>
    <row r="43" spans="2:52" ht="18" customHeight="1">
      <c r="B43" s="88"/>
      <c r="C43" s="340"/>
      <c r="D43" s="89" t="s">
        <v>34</v>
      </c>
      <c r="E43" s="90">
        <f>'作業シート'!C81</f>
        <v>0</v>
      </c>
      <c r="F43" s="91">
        <f>H43+I43</f>
        <v>0</v>
      </c>
      <c r="G43" s="92"/>
      <c r="H43" s="91">
        <f>'作業シート'!F81</f>
        <v>0</v>
      </c>
      <c r="I43" s="91">
        <f>J43+S43</f>
        <v>0</v>
      </c>
      <c r="J43" s="91">
        <f>M43+N43</f>
        <v>0</v>
      </c>
      <c r="K43" s="92"/>
      <c r="L43" s="92"/>
      <c r="M43" s="91">
        <f>'作業シート'!K81</f>
        <v>0</v>
      </c>
      <c r="N43" s="91">
        <f>SUM(O43:R43)</f>
        <v>0</v>
      </c>
      <c r="O43" s="91">
        <f>'作業シート'!M81</f>
        <v>0</v>
      </c>
      <c r="P43" s="91">
        <f>'作業シート'!N81</f>
        <v>0</v>
      </c>
      <c r="Q43" s="91">
        <f>'作業シート'!O81</f>
        <v>0</v>
      </c>
      <c r="R43" s="91">
        <f>'作業シート'!P81</f>
        <v>0</v>
      </c>
      <c r="S43" s="91">
        <f>SUM(T43:Y43)</f>
        <v>0</v>
      </c>
      <c r="T43" s="91">
        <f>'作業シート'!R81</f>
        <v>0</v>
      </c>
      <c r="U43" s="91">
        <f>'作業シート'!S81</f>
        <v>0</v>
      </c>
      <c r="V43" s="91">
        <f>'作業シート'!T81</f>
        <v>0</v>
      </c>
      <c r="W43" s="91">
        <f>'作業シート'!U81</f>
        <v>0</v>
      </c>
      <c r="X43" s="91">
        <f>'作業シート'!V81</f>
        <v>0</v>
      </c>
      <c r="Y43" s="114">
        <f>'作業シート'!W81</f>
        <v>0</v>
      </c>
      <c r="Z43" s="136">
        <f>'作業シート'!X81</f>
        <v>0</v>
      </c>
      <c r="AA43" t="str">
        <f t="shared" si="0"/>
        <v>OK</v>
      </c>
      <c r="AC43" s="88"/>
      <c r="AD43" s="340"/>
      <c r="AE43" s="241" t="s">
        <v>34</v>
      </c>
      <c r="AF43" s="90">
        <f>_xlfn.COUNTIFS('作業シート'!X76:X80,BB1,'作業シート'!C76:C80,"&lt;&gt;")</f>
        <v>0</v>
      </c>
      <c r="AG43" s="91">
        <f>AI43+AJ43</f>
        <v>0</v>
      </c>
      <c r="AH43" s="250"/>
      <c r="AI43" s="91">
        <f>_xlfn.COUNTIFS('作業シート'!$F$76:$F$80,BB1,'作業シート'!$X$76:$X$80,BB1)</f>
        <v>0</v>
      </c>
      <c r="AJ43" s="91">
        <f>AK43+AT43</f>
        <v>0</v>
      </c>
      <c r="AK43" s="91">
        <f>AN43+AO43</f>
        <v>0</v>
      </c>
      <c r="AL43" s="246"/>
      <c r="AM43" s="246"/>
      <c r="AN43" s="91">
        <f>_xlfn.COUNTIFS('作業シート'!$K$76:$K$80,BB1,'作業シート'!$X$76:$X$80,BB1)</f>
        <v>0</v>
      </c>
      <c r="AO43" s="91">
        <f>SUM(AP43:AS43)</f>
        <v>0</v>
      </c>
      <c r="AP43" s="91">
        <f>_xlfn.COUNTIFS('作業シート'!$M$76:$M$80,BB1,'作業シート'!$X$76:$X$80,BB1)</f>
        <v>0</v>
      </c>
      <c r="AQ43" s="91">
        <f>_xlfn.COUNTIFS('作業シート'!$N$76:$N$80,BB1,'作業シート'!$X$76:$X$80,BB1)</f>
        <v>0</v>
      </c>
      <c r="AR43" s="91">
        <f>_xlfn.COUNTIFS('作業シート'!$O$76:$O$80,BB1,'作業シート'!$X$76:$X$80,BB1)</f>
        <v>0</v>
      </c>
      <c r="AS43" s="91">
        <f>_xlfn.COUNTIFS('作業シート'!$P$76:$P$80,BB1,'作業シート'!$X$76:$X$80,BB1)</f>
        <v>0</v>
      </c>
      <c r="AT43" s="91">
        <f>SUM(AU43:AZ43)</f>
        <v>0</v>
      </c>
      <c r="AU43" s="91">
        <f>_xlfn.COUNTIFS('作業シート'!$R$76:$R$80,BB1,'作業シート'!$X$76:$X$80,BB1)</f>
        <v>0</v>
      </c>
      <c r="AV43" s="91">
        <f>_xlfn.COUNTIFS('作業シート'!$S$76:$S$80,BB1,'作業シート'!$X$76:$X$80,BB1)</f>
        <v>0</v>
      </c>
      <c r="AW43" s="91">
        <f>_xlfn.COUNTIFS('作業シート'!$T$76:$T$80,BB1,'作業シート'!$X$76:$X$80,BB1)</f>
        <v>0</v>
      </c>
      <c r="AX43" s="91">
        <f>_xlfn.COUNTIFS('作業シート'!$U$76:$U$80,BB1,'作業シート'!$X$76:$X$80,BB1)</f>
        <v>0</v>
      </c>
      <c r="AY43" s="91">
        <f>_xlfn.COUNTIFS('作業シート'!$V$76:$V$80,BB1,'作業シート'!$X$76:$X$80,BB1)</f>
        <v>0</v>
      </c>
      <c r="AZ43" s="262">
        <f>_xlfn.COUNTIFS('作業シート'!$W$76:$W$80,BB1,'作業シート'!$X$76:$X$80,BB1)</f>
        <v>0</v>
      </c>
    </row>
    <row r="44" spans="2:52" ht="18" customHeight="1">
      <c r="B44" s="88"/>
      <c r="C44" s="340"/>
      <c r="D44" s="89" t="s">
        <v>35</v>
      </c>
      <c r="E44" s="90" t="e">
        <f>作業シート!#REF!</f>
        <v>#REF!</v>
      </c>
      <c r="F44" s="91" t="e">
        <f>H44+I44</f>
        <v>#REF!</v>
      </c>
      <c r="G44" s="92"/>
      <c r="H44" s="91" t="e">
        <f>作業シート!#REF!</f>
        <v>#REF!</v>
      </c>
      <c r="I44" s="91" t="e">
        <f>J44+S44</f>
        <v>#REF!</v>
      </c>
      <c r="J44" s="91" t="e">
        <f>M44+N44</f>
        <v>#REF!</v>
      </c>
      <c r="K44" s="92"/>
      <c r="L44" s="92"/>
      <c r="M44" s="91" t="e">
        <f>作業シート!#REF!</f>
        <v>#REF!</v>
      </c>
      <c r="N44" s="91" t="e">
        <f>SUM(O44:R44)</f>
        <v>#REF!</v>
      </c>
      <c r="O44" s="91" t="e">
        <f>作業シート!#REF!</f>
        <v>#REF!</v>
      </c>
      <c r="P44" s="91" t="e">
        <f>作業シート!#REF!</f>
        <v>#REF!</v>
      </c>
      <c r="Q44" s="91" t="e">
        <f>作業シート!#REF!</f>
        <v>#REF!</v>
      </c>
      <c r="R44" s="91" t="e">
        <f>作業シート!#REF!</f>
        <v>#REF!</v>
      </c>
      <c r="S44" s="91" t="e">
        <f>SUM(T44:Y44)</f>
        <v>#REF!</v>
      </c>
      <c r="T44" s="91" t="e">
        <f>作業シート!#REF!</f>
        <v>#REF!</v>
      </c>
      <c r="U44" s="91" t="e">
        <f>作業シート!#REF!</f>
        <v>#REF!</v>
      </c>
      <c r="V44" s="91" t="e">
        <f>作業シート!#REF!</f>
        <v>#REF!</v>
      </c>
      <c r="W44" s="91" t="e">
        <f>作業シート!#REF!</f>
        <v>#REF!</v>
      </c>
      <c r="X44" s="91" t="e">
        <f>作業シート!#REF!</f>
        <v>#REF!</v>
      </c>
      <c r="Y44" s="114" t="e">
        <f>作業シート!#REF!</f>
        <v>#REF!</v>
      </c>
      <c r="Z44" s="136" t="e">
        <f>作業シート!#REF!</f>
        <v>#REF!</v>
      </c>
      <c r="AA44" t="e">
        <f t="shared" si="0"/>
        <v>#REF!</v>
      </c>
      <c r="AC44" s="88"/>
      <c r="AD44" s="340"/>
      <c r="AE44" s="241" t="s">
        <v>35</v>
      </c>
      <c r="AF44" s="96" t="e">
        <f>_xlfn.COUNTIFS(作業シート!#REF!,BB1,作業シート!#REF!,"&lt;&gt;")</f>
        <v>#REF!</v>
      </c>
      <c r="AG44" s="91" t="e">
        <f>AI44+AJ44</f>
        <v>#REF!</v>
      </c>
      <c r="AH44" s="250"/>
      <c r="AI44" s="91" t="e">
        <f>_xlfn.COUNTIFS(作業シート!#REF!,BB1,作業シート!#REF!,BB1)</f>
        <v>#REF!</v>
      </c>
      <c r="AJ44" s="91" t="e">
        <f>AK44+AT44</f>
        <v>#REF!</v>
      </c>
      <c r="AK44" s="91" t="e">
        <f>AN44+AO44</f>
        <v>#REF!</v>
      </c>
      <c r="AL44" s="246"/>
      <c r="AM44" s="246"/>
      <c r="AN44" s="91" t="e">
        <f>_xlfn.COUNTIFS(作業シート!#REF!,BB1,作業シート!#REF!,BB1)</f>
        <v>#REF!</v>
      </c>
      <c r="AO44" s="91" t="e">
        <f>SUM(AP44:AS44)</f>
        <v>#REF!</v>
      </c>
      <c r="AP44" s="91" t="e">
        <f>_xlfn.COUNTIFS(作業シート!#REF!,BB1,作業シート!#REF!,BB1)</f>
        <v>#REF!</v>
      </c>
      <c r="AQ44" s="91" t="e">
        <f>_xlfn.COUNTIFS(作業シート!#REF!,BB1,作業シート!#REF!,BB1)</f>
        <v>#REF!</v>
      </c>
      <c r="AR44" s="91" t="e">
        <f>_xlfn.COUNTIFS(作業シート!#REF!,BB1,作業シート!#REF!,BB1)</f>
        <v>#REF!</v>
      </c>
      <c r="AS44" s="91" t="e">
        <f>_xlfn.COUNTIFS(作業シート!#REF!,BB1,作業シート!#REF!,BB1)</f>
        <v>#REF!</v>
      </c>
      <c r="AT44" s="91" t="e">
        <f>SUM(AU44:AZ44)</f>
        <v>#REF!</v>
      </c>
      <c r="AU44" s="91" t="e">
        <f>_xlfn.COUNTIFS(作業シート!#REF!,BB1,作業シート!#REF!,BB1)</f>
        <v>#REF!</v>
      </c>
      <c r="AV44" s="91" t="e">
        <f>_xlfn.COUNTIFS(作業シート!#REF!,BB1,作業シート!#REF!,BB1)</f>
        <v>#REF!</v>
      </c>
      <c r="AW44" s="91" t="e">
        <f>_xlfn.COUNTIFS(作業シート!#REF!,BB1,作業シート!#REF!,BB1)</f>
        <v>#REF!</v>
      </c>
      <c r="AX44" s="91" t="e">
        <f>_xlfn.COUNTIFS(作業シート!#REF!,BB1,作業シート!#REF!,BB1)</f>
        <v>#REF!</v>
      </c>
      <c r="AY44" s="91" t="e">
        <f>_xlfn.COUNTIFS(作業シート!#REF!,BB1,作業シート!#REF!,BB1)</f>
        <v>#REF!</v>
      </c>
      <c r="AZ44" s="262" t="e">
        <f>_xlfn.COUNTIFS(作業シート!#REF!,BB1,作業シート!#REF!,BB1)</f>
        <v>#REF!</v>
      </c>
    </row>
    <row r="45" spans="2:52" ht="18" customHeight="1" thickBot="1">
      <c r="B45" s="88"/>
      <c r="C45" s="340"/>
      <c r="D45" s="89" t="s">
        <v>36</v>
      </c>
      <c r="E45" s="90" t="e">
        <f>SUM(E43:E44)</f>
        <v>#REF!</v>
      </c>
      <c r="F45" s="107" t="e">
        <f aca="true" t="shared" si="17" ref="F45:Y45">SUM(F43:F44)</f>
        <v>#REF!</v>
      </c>
      <c r="G45" s="108"/>
      <c r="H45" s="107" t="e">
        <f t="shared" si="17"/>
        <v>#REF!</v>
      </c>
      <c r="I45" s="107" t="e">
        <f t="shared" si="17"/>
        <v>#REF!</v>
      </c>
      <c r="J45" s="107" t="e">
        <f t="shared" si="17"/>
        <v>#REF!</v>
      </c>
      <c r="K45" s="108"/>
      <c r="L45" s="108"/>
      <c r="M45" s="107" t="e">
        <f t="shared" si="17"/>
        <v>#REF!</v>
      </c>
      <c r="N45" s="107" t="e">
        <f t="shared" si="17"/>
        <v>#REF!</v>
      </c>
      <c r="O45" s="107" t="e">
        <f t="shared" si="17"/>
        <v>#REF!</v>
      </c>
      <c r="P45" s="107" t="e">
        <f t="shared" si="17"/>
        <v>#REF!</v>
      </c>
      <c r="Q45" s="107" t="e">
        <f t="shared" si="17"/>
        <v>#REF!</v>
      </c>
      <c r="R45" s="107" t="e">
        <f t="shared" si="17"/>
        <v>#REF!</v>
      </c>
      <c r="S45" s="107" t="e">
        <f t="shared" si="17"/>
        <v>#REF!</v>
      </c>
      <c r="T45" s="107" t="e">
        <f t="shared" si="17"/>
        <v>#REF!</v>
      </c>
      <c r="U45" s="107" t="e">
        <f t="shared" si="17"/>
        <v>#REF!</v>
      </c>
      <c r="V45" s="107" t="e">
        <f t="shared" si="17"/>
        <v>#REF!</v>
      </c>
      <c r="W45" s="107" t="e">
        <f t="shared" si="17"/>
        <v>#REF!</v>
      </c>
      <c r="X45" s="107" t="e">
        <f t="shared" si="17"/>
        <v>#REF!</v>
      </c>
      <c r="Y45" s="115" t="e">
        <f t="shared" si="17"/>
        <v>#REF!</v>
      </c>
      <c r="Z45" s="137" t="e">
        <f>SUM(Z43:Z44)</f>
        <v>#REF!</v>
      </c>
      <c r="AA45" t="e">
        <f t="shared" si="0"/>
        <v>#REF!</v>
      </c>
      <c r="AC45" s="88"/>
      <c r="AD45" s="340"/>
      <c r="AE45" s="241" t="s">
        <v>36</v>
      </c>
      <c r="AF45" s="90" t="e">
        <f>SUM(AF43:AF44)</f>
        <v>#REF!</v>
      </c>
      <c r="AG45" s="107" t="e">
        <f>SUM(AG43:AG44)</f>
        <v>#REF!</v>
      </c>
      <c r="AH45" s="108"/>
      <c r="AI45" s="107" t="e">
        <f>SUM(AI43:AI44)</f>
        <v>#REF!</v>
      </c>
      <c r="AJ45" s="107" t="e">
        <f>SUM(AJ43:AJ44)</f>
        <v>#REF!</v>
      </c>
      <c r="AK45" s="107" t="e">
        <f>SUM(AK43:AK44)</f>
        <v>#REF!</v>
      </c>
      <c r="AL45" s="108"/>
      <c r="AM45" s="108"/>
      <c r="AN45" s="107" t="e">
        <f aca="true" t="shared" si="18" ref="AN45:AZ45">SUM(AN43:AN44)</f>
        <v>#REF!</v>
      </c>
      <c r="AO45" s="107" t="e">
        <f t="shared" si="18"/>
        <v>#REF!</v>
      </c>
      <c r="AP45" s="107" t="e">
        <f t="shared" si="18"/>
        <v>#REF!</v>
      </c>
      <c r="AQ45" s="107" t="e">
        <f t="shared" si="18"/>
        <v>#REF!</v>
      </c>
      <c r="AR45" s="107" t="e">
        <f t="shared" si="18"/>
        <v>#REF!</v>
      </c>
      <c r="AS45" s="107" t="e">
        <f t="shared" si="18"/>
        <v>#REF!</v>
      </c>
      <c r="AT45" s="107" t="e">
        <f t="shared" si="18"/>
        <v>#REF!</v>
      </c>
      <c r="AU45" s="107" t="e">
        <f t="shared" si="18"/>
        <v>#REF!</v>
      </c>
      <c r="AV45" s="107" t="e">
        <f t="shared" si="18"/>
        <v>#REF!</v>
      </c>
      <c r="AW45" s="107" t="e">
        <f t="shared" si="18"/>
        <v>#REF!</v>
      </c>
      <c r="AX45" s="107" t="e">
        <f t="shared" si="18"/>
        <v>#REF!</v>
      </c>
      <c r="AY45" s="107" t="e">
        <f t="shared" si="18"/>
        <v>#REF!</v>
      </c>
      <c r="AZ45" s="264" t="e">
        <f t="shared" si="18"/>
        <v>#REF!</v>
      </c>
    </row>
    <row r="46" spans="1:52" ht="18" customHeight="1">
      <c r="A46">
        <v>10</v>
      </c>
      <c r="B46" s="86" t="str">
        <f>'作業シート'!B83</f>
        <v>聴覚障害者情報提供施設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135"/>
      <c r="AA46" t="str">
        <f t="shared" si="0"/>
        <v>OK</v>
      </c>
      <c r="AB46">
        <v>10</v>
      </c>
      <c r="AC46" s="86" t="str">
        <f>'作業シート'!B83</f>
        <v>聴覚障害者情報提供施設</v>
      </c>
      <c r="AD46" s="87"/>
      <c r="AE46" s="87"/>
      <c r="AF46" s="87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63"/>
    </row>
    <row r="47" spans="2:52" ht="18" customHeight="1">
      <c r="B47" s="88"/>
      <c r="C47" s="340"/>
      <c r="D47" s="89" t="s">
        <v>34</v>
      </c>
      <c r="E47" s="90">
        <f>'作業シート'!C89</f>
        <v>0</v>
      </c>
      <c r="F47" s="91">
        <f>H47+I47</f>
        <v>0</v>
      </c>
      <c r="G47" s="92"/>
      <c r="H47" s="91">
        <f>'作業シート'!F89</f>
        <v>0</v>
      </c>
      <c r="I47" s="91">
        <f>J47+S47</f>
        <v>0</v>
      </c>
      <c r="J47" s="91">
        <f>M47+N47</f>
        <v>0</v>
      </c>
      <c r="K47" s="92"/>
      <c r="L47" s="92"/>
      <c r="M47" s="91">
        <f>'作業シート'!K89</f>
        <v>0</v>
      </c>
      <c r="N47" s="91">
        <f>SUM(O47:R47)</f>
        <v>0</v>
      </c>
      <c r="O47" s="91">
        <f>'作業シート'!M89</f>
        <v>0</v>
      </c>
      <c r="P47" s="91">
        <f>'作業シート'!N89</f>
        <v>0</v>
      </c>
      <c r="Q47" s="91">
        <f>'作業シート'!O89</f>
        <v>0</v>
      </c>
      <c r="R47" s="91">
        <f>'作業シート'!P89</f>
        <v>0</v>
      </c>
      <c r="S47" s="91">
        <f>SUM(T47:Y47)</f>
        <v>0</v>
      </c>
      <c r="T47" s="91">
        <f>'作業シート'!R89</f>
        <v>0</v>
      </c>
      <c r="U47" s="91">
        <f>'作業シート'!S89</f>
        <v>0</v>
      </c>
      <c r="V47" s="91">
        <f>'作業シート'!T89</f>
        <v>0</v>
      </c>
      <c r="W47" s="91">
        <f>'作業シート'!U89</f>
        <v>0</v>
      </c>
      <c r="X47" s="91">
        <f>'作業シート'!V89</f>
        <v>0</v>
      </c>
      <c r="Y47" s="114">
        <f>'作業シート'!W89</f>
        <v>0</v>
      </c>
      <c r="Z47" s="136">
        <f>'作業シート'!X89</f>
        <v>0</v>
      </c>
      <c r="AA47" t="str">
        <f t="shared" si="0"/>
        <v>OK</v>
      </c>
      <c r="AC47" s="88"/>
      <c r="AD47" s="340"/>
      <c r="AE47" s="241" t="s">
        <v>34</v>
      </c>
      <c r="AF47" s="90">
        <f>_xlfn.COUNTIFS('作業シート'!X84:X88,BB1,'作業シート'!C84:C88,"&lt;&gt;")</f>
        <v>0</v>
      </c>
      <c r="AG47" s="91">
        <f>AI47+AJ47</f>
        <v>0</v>
      </c>
      <c r="AH47" s="250"/>
      <c r="AI47" s="91">
        <f>_xlfn.COUNTIFS('作業シート'!$F$84:$F$88,BB1,'作業シート'!$X$84:$X$88,BB1)</f>
        <v>0</v>
      </c>
      <c r="AJ47" s="91">
        <f>AK47+AT47</f>
        <v>0</v>
      </c>
      <c r="AK47" s="91">
        <f>AN47+AO47</f>
        <v>0</v>
      </c>
      <c r="AL47" s="246"/>
      <c r="AM47" s="246"/>
      <c r="AN47" s="91">
        <f>_xlfn.COUNTIFS('作業シート'!$K$84:$K$88,BB1,'作業シート'!$X$84:$X$88,BB1)</f>
        <v>0</v>
      </c>
      <c r="AO47" s="91">
        <f>SUM(AP47:AS47)</f>
        <v>0</v>
      </c>
      <c r="AP47" s="91">
        <f>_xlfn.COUNTIFS('作業シート'!$M$84:$M$88,BB1,'作業シート'!$X$84:$X$88,BB1)</f>
        <v>0</v>
      </c>
      <c r="AQ47" s="91">
        <f>_xlfn.COUNTIFS('作業シート'!$N$84:$N$88,BB1,'作業シート'!$X$84:$X$88,BB1)</f>
        <v>0</v>
      </c>
      <c r="AR47" s="91">
        <f>_xlfn.COUNTIFS('作業シート'!$O$84:$O$88,BB1,'作業シート'!$X$84:$X$88,BB1)</f>
        <v>0</v>
      </c>
      <c r="AS47" s="91">
        <f>_xlfn.COUNTIFS('作業シート'!$P$84:$P$88,BB1,'作業シート'!$X$84:$X$88,BB1)</f>
        <v>0</v>
      </c>
      <c r="AT47" s="91">
        <f>SUM(AU47:AZ47)</f>
        <v>0</v>
      </c>
      <c r="AU47" s="91">
        <f>_xlfn.COUNTIFS('作業シート'!$R$84:$R$88,BB1,'作業シート'!$X$84:$X$88,BB1)</f>
        <v>0</v>
      </c>
      <c r="AV47" s="91">
        <f>_xlfn.COUNTIFS('作業シート'!$S$84:$S$88,BB1,'作業シート'!$X$84:$X$88,BB1)</f>
        <v>0</v>
      </c>
      <c r="AW47" s="91">
        <f>_xlfn.COUNTIFS('作業シート'!$T$84:$T$88,BB1,'作業シート'!$X$84:$X$88,BB1)</f>
        <v>0</v>
      </c>
      <c r="AX47" s="91">
        <f>_xlfn.COUNTIFS('作業シート'!$U$84:$U$88,BB1,'作業シート'!$X$84:$X$88,BB1)</f>
        <v>0</v>
      </c>
      <c r="AY47" s="91">
        <f>_xlfn.COUNTIFS('作業シート'!$V$84:$V$88,BB1,'作業シート'!$X$84:$X$88,BB1)</f>
        <v>0</v>
      </c>
      <c r="AZ47" s="262">
        <f>_xlfn.COUNTIFS('作業シート'!$W$84:$W$88,BB1,'作業シート'!$X$84:$X$88,BB1)</f>
        <v>0</v>
      </c>
    </row>
    <row r="48" spans="2:52" ht="18" customHeight="1">
      <c r="B48" s="88"/>
      <c r="C48" s="340"/>
      <c r="D48" s="89" t="s">
        <v>35</v>
      </c>
      <c r="E48" s="90" t="e">
        <f>作業シート!#REF!</f>
        <v>#REF!</v>
      </c>
      <c r="F48" s="91" t="e">
        <f>H48+I48</f>
        <v>#REF!</v>
      </c>
      <c r="G48" s="92"/>
      <c r="H48" s="91" t="e">
        <f>作業シート!#REF!</f>
        <v>#REF!</v>
      </c>
      <c r="I48" s="91" t="e">
        <f>J48+S48</f>
        <v>#REF!</v>
      </c>
      <c r="J48" s="91" t="e">
        <f>M48+N48</f>
        <v>#REF!</v>
      </c>
      <c r="K48" s="92"/>
      <c r="L48" s="92"/>
      <c r="M48" s="91" t="e">
        <f>作業シート!#REF!</f>
        <v>#REF!</v>
      </c>
      <c r="N48" s="91" t="e">
        <f>SUM(O48:R48)</f>
        <v>#REF!</v>
      </c>
      <c r="O48" s="91" t="e">
        <f>作業シート!#REF!</f>
        <v>#REF!</v>
      </c>
      <c r="P48" s="91" t="e">
        <f>作業シート!#REF!</f>
        <v>#REF!</v>
      </c>
      <c r="Q48" s="91" t="e">
        <f>作業シート!#REF!</f>
        <v>#REF!</v>
      </c>
      <c r="R48" s="91" t="e">
        <f>作業シート!#REF!</f>
        <v>#REF!</v>
      </c>
      <c r="S48" s="91" t="e">
        <f>SUM(T48:Y48)</f>
        <v>#REF!</v>
      </c>
      <c r="T48" s="91" t="e">
        <f>作業シート!#REF!</f>
        <v>#REF!</v>
      </c>
      <c r="U48" s="91" t="e">
        <f>作業シート!#REF!</f>
        <v>#REF!</v>
      </c>
      <c r="V48" s="91" t="e">
        <f>作業シート!#REF!</f>
        <v>#REF!</v>
      </c>
      <c r="W48" s="91" t="e">
        <f>作業シート!#REF!</f>
        <v>#REF!</v>
      </c>
      <c r="X48" s="91" t="e">
        <f>作業シート!#REF!</f>
        <v>#REF!</v>
      </c>
      <c r="Y48" s="114" t="e">
        <f>作業シート!#REF!</f>
        <v>#REF!</v>
      </c>
      <c r="Z48" s="136" t="e">
        <f>作業シート!#REF!</f>
        <v>#REF!</v>
      </c>
      <c r="AA48" t="e">
        <f t="shared" si="0"/>
        <v>#REF!</v>
      </c>
      <c r="AC48" s="88"/>
      <c r="AD48" s="340"/>
      <c r="AE48" s="241" t="s">
        <v>35</v>
      </c>
      <c r="AF48" s="96" t="e">
        <f>_xlfn.COUNTIFS(作業シート!#REF!,BB1,作業シート!#REF!,"&lt;&gt;")</f>
        <v>#REF!</v>
      </c>
      <c r="AG48" s="91" t="e">
        <f>AI48+AJ48</f>
        <v>#REF!</v>
      </c>
      <c r="AH48" s="250"/>
      <c r="AI48" s="91" t="e">
        <f>_xlfn.COUNTIFS(作業シート!#REF!,BB1,作業シート!#REF!,BB1)</f>
        <v>#REF!</v>
      </c>
      <c r="AJ48" s="91" t="e">
        <f>AK48+AT48</f>
        <v>#REF!</v>
      </c>
      <c r="AK48" s="91" t="e">
        <f>AN48+AO48</f>
        <v>#REF!</v>
      </c>
      <c r="AL48" s="246"/>
      <c r="AM48" s="246"/>
      <c r="AN48" s="91" t="e">
        <f>_xlfn.COUNTIFS(作業シート!#REF!,BB1,作業シート!#REF!,BB1)</f>
        <v>#REF!</v>
      </c>
      <c r="AO48" s="91" t="e">
        <f>SUM(AP48:AS48)</f>
        <v>#REF!</v>
      </c>
      <c r="AP48" s="91" t="e">
        <f>_xlfn.COUNTIFS(作業シート!#REF!,BB1,作業シート!#REF!,BB1)</f>
        <v>#REF!</v>
      </c>
      <c r="AQ48" s="91" t="e">
        <f>_xlfn.COUNTIFS(作業シート!#REF!,BB1,作業シート!#REF!,BB1)</f>
        <v>#REF!</v>
      </c>
      <c r="AR48" s="91" t="e">
        <f>_xlfn.COUNTIFS(作業シート!#REF!,BB1,作業シート!#REF!,BB1)</f>
        <v>#REF!</v>
      </c>
      <c r="AS48" s="91" t="e">
        <f>_xlfn.COUNTIFS(作業シート!#REF!,BB1,作業シート!#REF!,BB1)</f>
        <v>#REF!</v>
      </c>
      <c r="AT48" s="91" t="e">
        <f>SUM(AU48:AZ48)</f>
        <v>#REF!</v>
      </c>
      <c r="AU48" s="91" t="e">
        <f>_xlfn.COUNTIFS(作業シート!#REF!,BB1,作業シート!#REF!,BB1)</f>
        <v>#REF!</v>
      </c>
      <c r="AV48" s="91" t="e">
        <f>_xlfn.COUNTIFS(作業シート!#REF!,BB1,作業シート!#REF!,BB1)</f>
        <v>#REF!</v>
      </c>
      <c r="AW48" s="91" t="e">
        <f>_xlfn.COUNTIFS(作業シート!#REF!,BB1,作業シート!#REF!,BB1)</f>
        <v>#REF!</v>
      </c>
      <c r="AX48" s="91" t="e">
        <f>_xlfn.COUNTIFS(作業シート!#REF!,BB1,作業シート!#REF!,BB1)</f>
        <v>#REF!</v>
      </c>
      <c r="AY48" s="91" t="e">
        <f>_xlfn.COUNTIFS(作業シート!#REF!,BB1,作業シート!#REF!,BB1)</f>
        <v>#REF!</v>
      </c>
      <c r="AZ48" s="262" t="e">
        <f>_xlfn.COUNTIFS(作業シート!#REF!,BB1,作業シート!#REF!,BB1)</f>
        <v>#REF!</v>
      </c>
    </row>
    <row r="49" spans="2:52" ht="18" customHeight="1" thickBot="1">
      <c r="B49" s="88"/>
      <c r="C49" s="340"/>
      <c r="D49" s="89" t="s">
        <v>36</v>
      </c>
      <c r="E49" s="90" t="e">
        <f>SUM(E47:E48)</f>
        <v>#REF!</v>
      </c>
      <c r="F49" s="107" t="e">
        <f aca="true" t="shared" si="19" ref="F49:Y49">SUM(F47:F48)</f>
        <v>#REF!</v>
      </c>
      <c r="G49" s="108"/>
      <c r="H49" s="107" t="e">
        <f t="shared" si="19"/>
        <v>#REF!</v>
      </c>
      <c r="I49" s="107" t="e">
        <f t="shared" si="19"/>
        <v>#REF!</v>
      </c>
      <c r="J49" s="107" t="e">
        <f t="shared" si="19"/>
        <v>#REF!</v>
      </c>
      <c r="K49" s="108"/>
      <c r="L49" s="108"/>
      <c r="M49" s="107" t="e">
        <f t="shared" si="19"/>
        <v>#REF!</v>
      </c>
      <c r="N49" s="107" t="e">
        <f t="shared" si="19"/>
        <v>#REF!</v>
      </c>
      <c r="O49" s="107" t="e">
        <f t="shared" si="19"/>
        <v>#REF!</v>
      </c>
      <c r="P49" s="107" t="e">
        <f t="shared" si="19"/>
        <v>#REF!</v>
      </c>
      <c r="Q49" s="107" t="e">
        <f t="shared" si="19"/>
        <v>#REF!</v>
      </c>
      <c r="R49" s="107" t="e">
        <f t="shared" si="19"/>
        <v>#REF!</v>
      </c>
      <c r="S49" s="107" t="e">
        <f t="shared" si="19"/>
        <v>#REF!</v>
      </c>
      <c r="T49" s="107" t="e">
        <f t="shared" si="19"/>
        <v>#REF!</v>
      </c>
      <c r="U49" s="107" t="e">
        <f t="shared" si="19"/>
        <v>#REF!</v>
      </c>
      <c r="V49" s="107" t="e">
        <f t="shared" si="19"/>
        <v>#REF!</v>
      </c>
      <c r="W49" s="107" t="e">
        <f t="shared" si="19"/>
        <v>#REF!</v>
      </c>
      <c r="X49" s="107" t="e">
        <f t="shared" si="19"/>
        <v>#REF!</v>
      </c>
      <c r="Y49" s="115" t="e">
        <f t="shared" si="19"/>
        <v>#REF!</v>
      </c>
      <c r="Z49" s="137" t="e">
        <f>SUM(Z47:Z48)</f>
        <v>#REF!</v>
      </c>
      <c r="AA49" t="e">
        <f t="shared" si="0"/>
        <v>#REF!</v>
      </c>
      <c r="AC49" s="88"/>
      <c r="AD49" s="340"/>
      <c r="AE49" s="241" t="s">
        <v>36</v>
      </c>
      <c r="AF49" s="90" t="e">
        <f>SUM(AF47:AF48)</f>
        <v>#REF!</v>
      </c>
      <c r="AG49" s="107" t="e">
        <f>SUM(AG47:AG48)</f>
        <v>#REF!</v>
      </c>
      <c r="AH49" s="108"/>
      <c r="AI49" s="107" t="e">
        <f>SUM(AI47:AI48)</f>
        <v>#REF!</v>
      </c>
      <c r="AJ49" s="107" t="e">
        <f>SUM(AJ47:AJ48)</f>
        <v>#REF!</v>
      </c>
      <c r="AK49" s="107" t="e">
        <f>SUM(AK47:AK48)</f>
        <v>#REF!</v>
      </c>
      <c r="AL49" s="108"/>
      <c r="AM49" s="108"/>
      <c r="AN49" s="107" t="e">
        <f aca="true" t="shared" si="20" ref="AN49:AZ49">SUM(AN47:AN48)</f>
        <v>#REF!</v>
      </c>
      <c r="AO49" s="107" t="e">
        <f t="shared" si="20"/>
        <v>#REF!</v>
      </c>
      <c r="AP49" s="107" t="e">
        <f t="shared" si="20"/>
        <v>#REF!</v>
      </c>
      <c r="AQ49" s="107" t="e">
        <f t="shared" si="20"/>
        <v>#REF!</v>
      </c>
      <c r="AR49" s="107" t="e">
        <f t="shared" si="20"/>
        <v>#REF!</v>
      </c>
      <c r="AS49" s="107" t="e">
        <f t="shared" si="20"/>
        <v>#REF!</v>
      </c>
      <c r="AT49" s="107" t="e">
        <f t="shared" si="20"/>
        <v>#REF!</v>
      </c>
      <c r="AU49" s="107" t="e">
        <f t="shared" si="20"/>
        <v>#REF!</v>
      </c>
      <c r="AV49" s="107" t="e">
        <f t="shared" si="20"/>
        <v>#REF!</v>
      </c>
      <c r="AW49" s="107" t="e">
        <f t="shared" si="20"/>
        <v>#REF!</v>
      </c>
      <c r="AX49" s="107" t="e">
        <f t="shared" si="20"/>
        <v>#REF!</v>
      </c>
      <c r="AY49" s="107" t="e">
        <f t="shared" si="20"/>
        <v>#REF!</v>
      </c>
      <c r="AZ49" s="264" t="e">
        <f t="shared" si="20"/>
        <v>#REF!</v>
      </c>
    </row>
    <row r="50" spans="1:52" ht="18" customHeight="1">
      <c r="A50">
        <v>11</v>
      </c>
      <c r="B50" s="86" t="str">
        <f>'作業シート'!B91</f>
        <v>障害児入所施設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135"/>
      <c r="AA50" t="str">
        <f t="shared" si="0"/>
        <v>OK</v>
      </c>
      <c r="AB50">
        <v>11</v>
      </c>
      <c r="AC50" s="86" t="str">
        <f>'作業シート'!B91</f>
        <v>障害児入所施設</v>
      </c>
      <c r="AD50" s="87"/>
      <c r="AE50" s="87"/>
      <c r="AF50" s="87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63"/>
    </row>
    <row r="51" spans="2:52" ht="18" customHeight="1">
      <c r="B51" s="88"/>
      <c r="C51" s="340"/>
      <c r="D51" s="89" t="s">
        <v>34</v>
      </c>
      <c r="E51" s="90">
        <f>'作業シート'!C97</f>
        <v>0</v>
      </c>
      <c r="F51" s="91">
        <f>H51+I51</f>
        <v>0</v>
      </c>
      <c r="G51" s="92"/>
      <c r="H51" s="91">
        <f>'作業シート'!F97</f>
        <v>0</v>
      </c>
      <c r="I51" s="91">
        <f>J51+S51</f>
        <v>0</v>
      </c>
      <c r="J51" s="91">
        <f>M51+N51</f>
        <v>0</v>
      </c>
      <c r="K51" s="92"/>
      <c r="L51" s="92"/>
      <c r="M51" s="91">
        <f>'作業シート'!K97</f>
        <v>0</v>
      </c>
      <c r="N51" s="91">
        <f>SUM(O51:R51)</f>
        <v>0</v>
      </c>
      <c r="O51" s="91">
        <f>'作業シート'!M97</f>
        <v>0</v>
      </c>
      <c r="P51" s="91">
        <f>'作業シート'!N97</f>
        <v>0</v>
      </c>
      <c r="Q51" s="91">
        <f>'作業シート'!O97</f>
        <v>0</v>
      </c>
      <c r="R51" s="91">
        <f>'作業シート'!P97</f>
        <v>0</v>
      </c>
      <c r="S51" s="91">
        <f>SUM(T51:Y51)</f>
        <v>0</v>
      </c>
      <c r="T51" s="91">
        <f>'作業シート'!R97</f>
        <v>0</v>
      </c>
      <c r="U51" s="91">
        <f>'作業シート'!S97</f>
        <v>0</v>
      </c>
      <c r="V51" s="91">
        <f>'作業シート'!T97</f>
        <v>0</v>
      </c>
      <c r="W51" s="91">
        <f>'作業シート'!U97</f>
        <v>0</v>
      </c>
      <c r="X51" s="91">
        <f>'作業シート'!V97</f>
        <v>0</v>
      </c>
      <c r="Y51" s="114">
        <f>'作業シート'!W97</f>
        <v>0</v>
      </c>
      <c r="Z51" s="136">
        <f>'作業シート'!X97</f>
        <v>0</v>
      </c>
      <c r="AA51" t="str">
        <f t="shared" si="0"/>
        <v>OK</v>
      </c>
      <c r="AC51" s="88"/>
      <c r="AD51" s="340"/>
      <c r="AE51" s="241" t="s">
        <v>34</v>
      </c>
      <c r="AF51" s="90">
        <f>_xlfn.COUNTIFS('作業シート'!X92:X96,BB1,'作業シート'!C92:C96,"&lt;&gt;")</f>
        <v>0</v>
      </c>
      <c r="AG51" s="91">
        <f>AI51+AJ51</f>
        <v>0</v>
      </c>
      <c r="AH51" s="250"/>
      <c r="AI51" s="91">
        <f>_xlfn.COUNTIFS('作業シート'!$F$92:$F$96,BB1,'作業シート'!$X$92:$X$96,BB1)</f>
        <v>0</v>
      </c>
      <c r="AJ51" s="91">
        <f>AK51+AT51</f>
        <v>0</v>
      </c>
      <c r="AK51" s="91">
        <f>AN51+AO51</f>
        <v>0</v>
      </c>
      <c r="AL51" s="246"/>
      <c r="AM51" s="246"/>
      <c r="AN51" s="91">
        <f>_xlfn.COUNTIFS('作業シート'!$K$92:$K$96,BB1,'作業シート'!$X$92:$X$96,BB1)</f>
        <v>0</v>
      </c>
      <c r="AO51" s="91">
        <f>SUM(AP51:AS51)</f>
        <v>0</v>
      </c>
      <c r="AP51" s="91">
        <f>_xlfn.COUNTIFS('作業シート'!$M$92:$M$96,BB1,'作業シート'!$X$92:$X$96,BB1)</f>
        <v>0</v>
      </c>
      <c r="AQ51" s="91">
        <f>_xlfn.COUNTIFS('作業シート'!$N$92:$N$96,BB1,'作業シート'!$X$92:$X$96,BB1)</f>
        <v>0</v>
      </c>
      <c r="AR51" s="91">
        <f>_xlfn.COUNTIFS('作業シート'!$O$92:$O$96,BB1,'作業シート'!$X$92:$X$96,BB1)</f>
        <v>0</v>
      </c>
      <c r="AS51" s="91">
        <f>_xlfn.COUNTIFS('作業シート'!$P$92:$P$96,BB1,'作業シート'!$X$92:$X$96,BB1)</f>
        <v>0</v>
      </c>
      <c r="AT51" s="91">
        <f>SUM(AU51:AZ51)</f>
        <v>0</v>
      </c>
      <c r="AU51" s="91">
        <f>_xlfn.COUNTIFS('作業シート'!$R$92:$R$96,BB1,'作業シート'!$X$92:$X$96,BB1)</f>
        <v>0</v>
      </c>
      <c r="AV51" s="91">
        <f>_xlfn.COUNTIFS('作業シート'!$S$92:$S$96,BB1,'作業シート'!$X$92:$X$96,BB1)</f>
        <v>0</v>
      </c>
      <c r="AW51" s="91">
        <f>_xlfn.COUNTIFS('作業シート'!$T$92:$T$96,BB1,'作業シート'!$X$92:$X$96,BB1)</f>
        <v>0</v>
      </c>
      <c r="AX51" s="91">
        <f>_xlfn.COUNTIFS('作業シート'!$U$92:$U$96,BB1,'作業シート'!$X$92:$X$96,BB1)</f>
        <v>0</v>
      </c>
      <c r="AY51" s="91">
        <f>_xlfn.COUNTIFS('作業シート'!$V$92:$V$96,BB1,'作業シート'!$X$92:$X$96,BB1)</f>
        <v>0</v>
      </c>
      <c r="AZ51" s="262">
        <f>_xlfn.COUNTIFS('作業シート'!$W$92:$W$96,BB1,'作業シート'!$X$92:$X$96,BB1)</f>
        <v>0</v>
      </c>
    </row>
    <row r="52" spans="2:52" ht="18" customHeight="1">
      <c r="B52" s="88"/>
      <c r="C52" s="340"/>
      <c r="D52" s="89" t="s">
        <v>35</v>
      </c>
      <c r="E52" s="90" t="e">
        <f>作業シート!#REF!</f>
        <v>#REF!</v>
      </c>
      <c r="F52" s="91" t="e">
        <f>H52+I52</f>
        <v>#REF!</v>
      </c>
      <c r="G52" s="92"/>
      <c r="H52" s="91" t="e">
        <f>作業シート!#REF!</f>
        <v>#REF!</v>
      </c>
      <c r="I52" s="91" t="e">
        <f>J52+S52</f>
        <v>#REF!</v>
      </c>
      <c r="J52" s="91" t="e">
        <f>M52+N52</f>
        <v>#REF!</v>
      </c>
      <c r="K52" s="92"/>
      <c r="L52" s="92"/>
      <c r="M52" s="91" t="e">
        <f>作業シート!#REF!</f>
        <v>#REF!</v>
      </c>
      <c r="N52" s="91" t="e">
        <f>SUM(O52:R52)</f>
        <v>#REF!</v>
      </c>
      <c r="O52" s="91" t="e">
        <f>作業シート!#REF!</f>
        <v>#REF!</v>
      </c>
      <c r="P52" s="91" t="e">
        <f>作業シート!#REF!</f>
        <v>#REF!</v>
      </c>
      <c r="Q52" s="91" t="e">
        <f>作業シート!#REF!</f>
        <v>#REF!</v>
      </c>
      <c r="R52" s="91" t="e">
        <f>作業シート!#REF!</f>
        <v>#REF!</v>
      </c>
      <c r="S52" s="91" t="e">
        <f>SUM(T52:Y52)</f>
        <v>#REF!</v>
      </c>
      <c r="T52" s="91" t="e">
        <f>作業シート!#REF!</f>
        <v>#REF!</v>
      </c>
      <c r="U52" s="91" t="e">
        <f>作業シート!#REF!</f>
        <v>#REF!</v>
      </c>
      <c r="V52" s="91" t="e">
        <f>作業シート!#REF!</f>
        <v>#REF!</v>
      </c>
      <c r="W52" s="91" t="e">
        <f>作業シート!#REF!</f>
        <v>#REF!</v>
      </c>
      <c r="X52" s="91" t="e">
        <f>作業シート!#REF!</f>
        <v>#REF!</v>
      </c>
      <c r="Y52" s="114" t="e">
        <f>作業シート!#REF!</f>
        <v>#REF!</v>
      </c>
      <c r="Z52" s="136" t="e">
        <f>作業シート!#REF!</f>
        <v>#REF!</v>
      </c>
      <c r="AA52" t="e">
        <f t="shared" si="0"/>
        <v>#REF!</v>
      </c>
      <c r="AC52" s="88"/>
      <c r="AD52" s="340"/>
      <c r="AE52" s="241" t="s">
        <v>35</v>
      </c>
      <c r="AF52" s="96" t="e">
        <f>_xlfn.COUNTIFS(作業シート!#REF!,BB1,作業シート!#REF!,"&lt;&gt;")</f>
        <v>#REF!</v>
      </c>
      <c r="AG52" s="91" t="e">
        <f>AI52+AJ52</f>
        <v>#REF!</v>
      </c>
      <c r="AH52" s="250"/>
      <c r="AI52" s="91" t="e">
        <f>_xlfn.COUNTIFS(作業シート!#REF!,BB1,作業シート!#REF!,BB1)</f>
        <v>#REF!</v>
      </c>
      <c r="AJ52" s="91" t="e">
        <f>AK52+AT52</f>
        <v>#REF!</v>
      </c>
      <c r="AK52" s="91" t="e">
        <f>AN52+AO52</f>
        <v>#REF!</v>
      </c>
      <c r="AL52" s="246"/>
      <c r="AM52" s="246"/>
      <c r="AN52" s="91" t="e">
        <f>_xlfn.COUNTIFS(作業シート!#REF!,BB1,作業シート!#REF!,BB1)</f>
        <v>#REF!</v>
      </c>
      <c r="AO52" s="91" t="e">
        <f>SUM(AP52:AS52)</f>
        <v>#REF!</v>
      </c>
      <c r="AP52" s="91" t="e">
        <f>_xlfn.COUNTIFS(作業シート!#REF!,BB1,作業シート!#REF!,BB1)</f>
        <v>#REF!</v>
      </c>
      <c r="AQ52" s="91" t="e">
        <f>_xlfn.COUNTIFS(作業シート!#REF!,BB1,作業シート!#REF!,BB1)</f>
        <v>#REF!</v>
      </c>
      <c r="AR52" s="91" t="e">
        <f>_xlfn.COUNTIFS(作業シート!#REF!,BB1,作業シート!#REF!,BB1)</f>
        <v>#REF!</v>
      </c>
      <c r="AS52" s="91" t="e">
        <f>_xlfn.COUNTIFS(作業シート!#REF!,BB1,作業シート!#REF!,BB1)</f>
        <v>#REF!</v>
      </c>
      <c r="AT52" s="91" t="e">
        <f>SUM(AU52:AZ52)</f>
        <v>#REF!</v>
      </c>
      <c r="AU52" s="91" t="e">
        <f>_xlfn.COUNTIFS(作業シート!#REF!,BB1,作業シート!#REF!,BB1)</f>
        <v>#REF!</v>
      </c>
      <c r="AV52" s="91" t="e">
        <f>_xlfn.COUNTIFS(作業シート!#REF!,BB1,作業シート!#REF!,BB1)</f>
        <v>#REF!</v>
      </c>
      <c r="AW52" s="91" t="e">
        <f>_xlfn.COUNTIFS(作業シート!#REF!,BB1,作業シート!#REF!,BB1)</f>
        <v>#REF!</v>
      </c>
      <c r="AX52" s="91" t="e">
        <f>_xlfn.COUNTIFS(作業シート!#REF!,BB1,作業シート!#REF!,BB1)</f>
        <v>#REF!</v>
      </c>
      <c r="AY52" s="91" t="e">
        <f>_xlfn.COUNTIFS(作業シート!#REF!,BB1,作業シート!#REF!,BB1)</f>
        <v>#REF!</v>
      </c>
      <c r="AZ52" s="262" t="e">
        <f>_xlfn.COUNTIFS(作業シート!#REF!,BB1,作業シート!#REF!,BB1)</f>
        <v>#REF!</v>
      </c>
    </row>
    <row r="53" spans="2:52" ht="18" customHeight="1" thickBot="1">
      <c r="B53" s="88"/>
      <c r="C53" s="340"/>
      <c r="D53" s="89" t="s">
        <v>36</v>
      </c>
      <c r="E53" s="90" t="e">
        <f>SUM(E51:E52)</f>
        <v>#REF!</v>
      </c>
      <c r="F53" s="107" t="e">
        <f aca="true" t="shared" si="21" ref="F53:Y53">SUM(F51:F52)</f>
        <v>#REF!</v>
      </c>
      <c r="G53" s="108"/>
      <c r="H53" s="107" t="e">
        <f t="shared" si="21"/>
        <v>#REF!</v>
      </c>
      <c r="I53" s="107" t="e">
        <f t="shared" si="21"/>
        <v>#REF!</v>
      </c>
      <c r="J53" s="107" t="e">
        <f t="shared" si="21"/>
        <v>#REF!</v>
      </c>
      <c r="K53" s="108"/>
      <c r="L53" s="108"/>
      <c r="M53" s="107" t="e">
        <f t="shared" si="21"/>
        <v>#REF!</v>
      </c>
      <c r="N53" s="107" t="e">
        <f t="shared" si="21"/>
        <v>#REF!</v>
      </c>
      <c r="O53" s="107" t="e">
        <f t="shared" si="21"/>
        <v>#REF!</v>
      </c>
      <c r="P53" s="107" t="e">
        <f t="shared" si="21"/>
        <v>#REF!</v>
      </c>
      <c r="Q53" s="107" t="e">
        <f t="shared" si="21"/>
        <v>#REF!</v>
      </c>
      <c r="R53" s="107" t="e">
        <f t="shared" si="21"/>
        <v>#REF!</v>
      </c>
      <c r="S53" s="107" t="e">
        <f t="shared" si="21"/>
        <v>#REF!</v>
      </c>
      <c r="T53" s="107" t="e">
        <f t="shared" si="21"/>
        <v>#REF!</v>
      </c>
      <c r="U53" s="107" t="e">
        <f t="shared" si="21"/>
        <v>#REF!</v>
      </c>
      <c r="V53" s="107" t="e">
        <f t="shared" si="21"/>
        <v>#REF!</v>
      </c>
      <c r="W53" s="107" t="e">
        <f t="shared" si="21"/>
        <v>#REF!</v>
      </c>
      <c r="X53" s="107" t="e">
        <f t="shared" si="21"/>
        <v>#REF!</v>
      </c>
      <c r="Y53" s="115" t="e">
        <f t="shared" si="21"/>
        <v>#REF!</v>
      </c>
      <c r="Z53" s="137" t="e">
        <f>SUM(Z51:Z52)</f>
        <v>#REF!</v>
      </c>
      <c r="AA53" t="e">
        <f t="shared" si="0"/>
        <v>#REF!</v>
      </c>
      <c r="AC53" s="88"/>
      <c r="AD53" s="340"/>
      <c r="AE53" s="241" t="s">
        <v>36</v>
      </c>
      <c r="AF53" s="90" t="e">
        <f>SUM(AF51:AF52)</f>
        <v>#REF!</v>
      </c>
      <c r="AG53" s="107" t="e">
        <f>SUM(AG51:AG52)</f>
        <v>#REF!</v>
      </c>
      <c r="AH53" s="108"/>
      <c r="AI53" s="107" t="e">
        <f>SUM(AI51:AI52)</f>
        <v>#REF!</v>
      </c>
      <c r="AJ53" s="107" t="e">
        <f>SUM(AJ51:AJ52)</f>
        <v>#REF!</v>
      </c>
      <c r="AK53" s="107" t="e">
        <f>SUM(AK51:AK52)</f>
        <v>#REF!</v>
      </c>
      <c r="AL53" s="108"/>
      <c r="AM53" s="108"/>
      <c r="AN53" s="107" t="e">
        <f aca="true" t="shared" si="22" ref="AN53:AZ53">SUM(AN51:AN52)</f>
        <v>#REF!</v>
      </c>
      <c r="AO53" s="107" t="e">
        <f t="shared" si="22"/>
        <v>#REF!</v>
      </c>
      <c r="AP53" s="107" t="e">
        <f t="shared" si="22"/>
        <v>#REF!</v>
      </c>
      <c r="AQ53" s="107" t="e">
        <f t="shared" si="22"/>
        <v>#REF!</v>
      </c>
      <c r="AR53" s="107" t="e">
        <f t="shared" si="22"/>
        <v>#REF!</v>
      </c>
      <c r="AS53" s="107" t="e">
        <f t="shared" si="22"/>
        <v>#REF!</v>
      </c>
      <c r="AT53" s="107" t="e">
        <f t="shared" si="22"/>
        <v>#REF!</v>
      </c>
      <c r="AU53" s="107" t="e">
        <f t="shared" si="22"/>
        <v>#REF!</v>
      </c>
      <c r="AV53" s="107" t="e">
        <f t="shared" si="22"/>
        <v>#REF!</v>
      </c>
      <c r="AW53" s="107" t="e">
        <f t="shared" si="22"/>
        <v>#REF!</v>
      </c>
      <c r="AX53" s="107" t="e">
        <f t="shared" si="22"/>
        <v>#REF!</v>
      </c>
      <c r="AY53" s="107" t="e">
        <f t="shared" si="22"/>
        <v>#REF!</v>
      </c>
      <c r="AZ53" s="264" t="e">
        <f t="shared" si="22"/>
        <v>#REF!</v>
      </c>
    </row>
    <row r="54" spans="1:52" ht="18" customHeight="1">
      <c r="A54">
        <v>12</v>
      </c>
      <c r="B54" s="86" t="str">
        <f>'作業シート'!B99</f>
        <v>児童発達支援センター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135"/>
      <c r="AA54" t="str">
        <f t="shared" si="0"/>
        <v>OK</v>
      </c>
      <c r="AB54">
        <v>12</v>
      </c>
      <c r="AC54" s="86" t="str">
        <f>'作業シート'!B99</f>
        <v>児童発達支援センター</v>
      </c>
      <c r="AD54" s="87"/>
      <c r="AE54" s="87"/>
      <c r="AF54" s="87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63"/>
    </row>
    <row r="55" spans="2:52" ht="18" customHeight="1">
      <c r="B55" s="88"/>
      <c r="C55" s="340"/>
      <c r="D55" s="89" t="s">
        <v>34</v>
      </c>
      <c r="E55" s="90">
        <f>'作業シート'!C105</f>
        <v>0</v>
      </c>
      <c r="F55" s="91">
        <f>H55+I55</f>
        <v>0</v>
      </c>
      <c r="G55" s="92"/>
      <c r="H55" s="91">
        <f>'作業シート'!F105</f>
        <v>0</v>
      </c>
      <c r="I55" s="91">
        <f>J55+S55</f>
        <v>0</v>
      </c>
      <c r="J55" s="91">
        <f>M55+N55</f>
        <v>0</v>
      </c>
      <c r="K55" s="92"/>
      <c r="L55" s="92"/>
      <c r="M55" s="91">
        <f>'作業シート'!K105</f>
        <v>0</v>
      </c>
      <c r="N55" s="91">
        <f>SUM(O55:R55)</f>
        <v>0</v>
      </c>
      <c r="O55" s="91">
        <f>'作業シート'!M105</f>
        <v>0</v>
      </c>
      <c r="P55" s="91">
        <f>'作業シート'!N105</f>
        <v>0</v>
      </c>
      <c r="Q55" s="91">
        <f>'作業シート'!O105</f>
        <v>0</v>
      </c>
      <c r="R55" s="91">
        <f>'作業シート'!P105</f>
        <v>0</v>
      </c>
      <c r="S55" s="91">
        <f>SUM(T55:Y55)</f>
        <v>0</v>
      </c>
      <c r="T55" s="91">
        <f>'作業シート'!R105</f>
        <v>0</v>
      </c>
      <c r="U55" s="91">
        <f>'作業シート'!S105</f>
        <v>0</v>
      </c>
      <c r="V55" s="91">
        <f>'作業シート'!T105</f>
        <v>0</v>
      </c>
      <c r="W55" s="91">
        <f>'作業シート'!U105</f>
        <v>0</v>
      </c>
      <c r="X55" s="91">
        <f>'作業シート'!V105</f>
        <v>0</v>
      </c>
      <c r="Y55" s="114">
        <f>'作業シート'!W105</f>
        <v>0</v>
      </c>
      <c r="Z55" s="136">
        <f>'作業シート'!X105</f>
        <v>0</v>
      </c>
      <c r="AA55" t="str">
        <f t="shared" si="0"/>
        <v>OK</v>
      </c>
      <c r="AC55" s="88"/>
      <c r="AD55" s="340"/>
      <c r="AE55" s="241" t="s">
        <v>34</v>
      </c>
      <c r="AF55" s="90">
        <f>_xlfn.COUNTIFS('作業シート'!X100:X104,BB1,'作業シート'!C100:C104,"&lt;&gt;")</f>
        <v>0</v>
      </c>
      <c r="AG55" s="91">
        <f>AI55+AJ55</f>
        <v>0</v>
      </c>
      <c r="AH55" s="250"/>
      <c r="AI55" s="91">
        <f>_xlfn.COUNTIFS('作業シート'!$F$100:$F$104,BB1,'作業シート'!$X$100:$X$104,BB1)</f>
        <v>0</v>
      </c>
      <c r="AJ55" s="91">
        <f>AK55+AT55</f>
        <v>0</v>
      </c>
      <c r="AK55" s="91">
        <f>AN55+AO55</f>
        <v>0</v>
      </c>
      <c r="AL55" s="246"/>
      <c r="AM55" s="246"/>
      <c r="AN55" s="91">
        <f>_xlfn.COUNTIFS('作業シート'!$K$100:$K$104,BB1,'作業シート'!$X$100:$X$104,BB1)</f>
        <v>0</v>
      </c>
      <c r="AO55" s="91">
        <f>SUM(AP55:AS55)</f>
        <v>0</v>
      </c>
      <c r="AP55" s="91">
        <f>_xlfn.COUNTIFS('作業シート'!$M$100:$M$104,BB1,'作業シート'!$X$100:$X$104,BB1)</f>
        <v>0</v>
      </c>
      <c r="AQ55" s="91">
        <f>_xlfn.COUNTIFS('作業シート'!$N$100:$N$104,BB1,'作業シート'!$X$100:$X$104,BB1)</f>
        <v>0</v>
      </c>
      <c r="AR55" s="91">
        <f>_xlfn.COUNTIFS('作業シート'!$O$100:$O$104,BB1,'作業シート'!$X$100:$X$104,BB1)</f>
        <v>0</v>
      </c>
      <c r="AS55" s="91">
        <f>_xlfn.COUNTIFS('作業シート'!$P$100:$P$104,BB1,'作業シート'!$X$100:$X$104,BB1)</f>
        <v>0</v>
      </c>
      <c r="AT55" s="91">
        <f>SUM(AU55:AZ55)</f>
        <v>0</v>
      </c>
      <c r="AU55" s="91">
        <f>_xlfn.COUNTIFS('作業シート'!$R$100:$R$104,BB1,'作業シート'!$X$100:$X$104,BB1)</f>
        <v>0</v>
      </c>
      <c r="AV55" s="91">
        <f>_xlfn.COUNTIFS('作業シート'!$S$100:$S$104,BB1,'作業シート'!$X$100:$X$104,BB1)</f>
        <v>0</v>
      </c>
      <c r="AW55" s="91">
        <f>_xlfn.COUNTIFS('作業シート'!$T$100:$T$104,BB1,'作業シート'!$X$100:$X$104,BB1)</f>
        <v>0</v>
      </c>
      <c r="AX55" s="91">
        <f>_xlfn.COUNTIFS('作業シート'!$U$100:$U$104,BB1,'作業シート'!$X$100:$X$104,BB1)</f>
        <v>0</v>
      </c>
      <c r="AY55" s="91">
        <f>_xlfn.COUNTIFS('作業シート'!$V$100:$V$104,BB1,'作業シート'!$X$100:$X$104,BB1)</f>
        <v>0</v>
      </c>
      <c r="AZ55" s="262">
        <f>_xlfn.COUNTIFS('作業シート'!$W$100:$W$104,BB1,'作業シート'!$X$100:$X$104,BB1)</f>
        <v>0</v>
      </c>
    </row>
    <row r="56" spans="2:52" ht="18" customHeight="1">
      <c r="B56" s="88"/>
      <c r="C56" s="340"/>
      <c r="D56" s="89" t="s">
        <v>35</v>
      </c>
      <c r="E56" s="90" t="e">
        <f>作業シート!#REF!</f>
        <v>#REF!</v>
      </c>
      <c r="F56" s="91" t="e">
        <f>H56+I56</f>
        <v>#REF!</v>
      </c>
      <c r="G56" s="92"/>
      <c r="H56" s="91" t="e">
        <f>作業シート!#REF!</f>
        <v>#REF!</v>
      </c>
      <c r="I56" s="91" t="e">
        <f>J56+S56</f>
        <v>#REF!</v>
      </c>
      <c r="J56" s="91" t="e">
        <f>M56+N56</f>
        <v>#REF!</v>
      </c>
      <c r="K56" s="92"/>
      <c r="L56" s="92"/>
      <c r="M56" s="91" t="e">
        <f>作業シート!#REF!</f>
        <v>#REF!</v>
      </c>
      <c r="N56" s="91" t="e">
        <f>SUM(O56:R56)</f>
        <v>#REF!</v>
      </c>
      <c r="O56" s="91" t="e">
        <f>作業シート!#REF!</f>
        <v>#REF!</v>
      </c>
      <c r="P56" s="91" t="e">
        <f>作業シート!#REF!</f>
        <v>#REF!</v>
      </c>
      <c r="Q56" s="91" t="e">
        <f>作業シート!#REF!</f>
        <v>#REF!</v>
      </c>
      <c r="R56" s="91" t="e">
        <f>作業シート!#REF!</f>
        <v>#REF!</v>
      </c>
      <c r="S56" s="91" t="e">
        <f>SUM(T56:Y56)</f>
        <v>#REF!</v>
      </c>
      <c r="T56" s="91" t="e">
        <f>作業シート!#REF!</f>
        <v>#REF!</v>
      </c>
      <c r="U56" s="91" t="e">
        <f>作業シート!#REF!</f>
        <v>#REF!</v>
      </c>
      <c r="V56" s="91" t="e">
        <f>作業シート!#REF!</f>
        <v>#REF!</v>
      </c>
      <c r="W56" s="91" t="e">
        <f>作業シート!#REF!</f>
        <v>#REF!</v>
      </c>
      <c r="X56" s="91" t="e">
        <f>作業シート!#REF!</f>
        <v>#REF!</v>
      </c>
      <c r="Y56" s="114" t="e">
        <f>作業シート!#REF!</f>
        <v>#REF!</v>
      </c>
      <c r="Z56" s="136" t="e">
        <f>作業シート!#REF!</f>
        <v>#REF!</v>
      </c>
      <c r="AA56" t="e">
        <f t="shared" si="0"/>
        <v>#REF!</v>
      </c>
      <c r="AC56" s="88"/>
      <c r="AD56" s="340"/>
      <c r="AE56" s="241" t="s">
        <v>35</v>
      </c>
      <c r="AF56" s="96" t="e">
        <f>_xlfn.COUNTIFS(作業シート!#REF!,BB1,作業シート!#REF!,"&lt;&gt;")</f>
        <v>#REF!</v>
      </c>
      <c r="AG56" s="91" t="e">
        <f>AI56+AJ56</f>
        <v>#REF!</v>
      </c>
      <c r="AH56" s="250"/>
      <c r="AI56" s="91" t="e">
        <f>_xlfn.COUNTIFS(作業シート!#REF!,BB1,作業シート!#REF!,BB1)</f>
        <v>#REF!</v>
      </c>
      <c r="AJ56" s="91" t="e">
        <f>AK56+AT56</f>
        <v>#REF!</v>
      </c>
      <c r="AK56" s="91" t="e">
        <f>AN56+AO56</f>
        <v>#REF!</v>
      </c>
      <c r="AL56" s="246"/>
      <c r="AM56" s="246"/>
      <c r="AN56" s="91" t="e">
        <f>_xlfn.COUNTIFS(作業シート!#REF!,BB1,作業シート!#REF!,BB1)</f>
        <v>#REF!</v>
      </c>
      <c r="AO56" s="91" t="e">
        <f>SUM(AP56:AS56)</f>
        <v>#REF!</v>
      </c>
      <c r="AP56" s="91" t="e">
        <f>_xlfn.COUNTIFS(作業シート!#REF!,BB1,作業シート!#REF!,BB1)</f>
        <v>#REF!</v>
      </c>
      <c r="AQ56" s="91" t="e">
        <f>_xlfn.COUNTIFS(作業シート!#REF!,BB1,作業シート!#REF!,BB1)</f>
        <v>#REF!</v>
      </c>
      <c r="AR56" s="91" t="e">
        <f>_xlfn.COUNTIFS(作業シート!#REF!,BB1,作業シート!#REF!,BB1)</f>
        <v>#REF!</v>
      </c>
      <c r="AS56" s="91" t="e">
        <f>_xlfn.COUNTIFS(作業シート!#REF!,BB1,作業シート!#REF!,BB1)</f>
        <v>#REF!</v>
      </c>
      <c r="AT56" s="91" t="e">
        <f>SUM(AU56:AZ56)</f>
        <v>#REF!</v>
      </c>
      <c r="AU56" s="91" t="e">
        <f>_xlfn.COUNTIFS(作業シート!#REF!,BB1,作業シート!#REF!,BB1)</f>
        <v>#REF!</v>
      </c>
      <c r="AV56" s="91" t="e">
        <f>_xlfn.COUNTIFS(作業シート!#REF!,BB1,作業シート!#REF!,BB1)</f>
        <v>#REF!</v>
      </c>
      <c r="AW56" s="91" t="e">
        <f>_xlfn.COUNTIFS(作業シート!#REF!,BB1,作業シート!#REF!,BB1)</f>
        <v>#REF!</v>
      </c>
      <c r="AX56" s="91" t="e">
        <f>_xlfn.COUNTIFS(作業シート!#REF!,BB1,作業シート!#REF!,BB1)</f>
        <v>#REF!</v>
      </c>
      <c r="AY56" s="91" t="e">
        <f>_xlfn.COUNTIFS(作業シート!#REF!,BB1,作業シート!#REF!,BB1)</f>
        <v>#REF!</v>
      </c>
      <c r="AZ56" s="262" t="e">
        <f>_xlfn.COUNTIFS(作業シート!#REF!,BB1,作業シート!#REF!,BB1)</f>
        <v>#REF!</v>
      </c>
    </row>
    <row r="57" spans="2:52" ht="18" customHeight="1" thickBot="1">
      <c r="B57" s="88"/>
      <c r="C57" s="340"/>
      <c r="D57" s="89" t="s">
        <v>36</v>
      </c>
      <c r="E57" s="90" t="e">
        <f>SUM(E55:E56)</f>
        <v>#REF!</v>
      </c>
      <c r="F57" s="107" t="e">
        <f aca="true" t="shared" si="23" ref="F57:Y57">SUM(F55:F56)</f>
        <v>#REF!</v>
      </c>
      <c r="G57" s="108"/>
      <c r="H57" s="107" t="e">
        <f t="shared" si="23"/>
        <v>#REF!</v>
      </c>
      <c r="I57" s="107" t="e">
        <f t="shared" si="23"/>
        <v>#REF!</v>
      </c>
      <c r="J57" s="107" t="e">
        <f t="shared" si="23"/>
        <v>#REF!</v>
      </c>
      <c r="K57" s="108"/>
      <c r="L57" s="108"/>
      <c r="M57" s="107" t="e">
        <f t="shared" si="23"/>
        <v>#REF!</v>
      </c>
      <c r="N57" s="107" t="e">
        <f t="shared" si="23"/>
        <v>#REF!</v>
      </c>
      <c r="O57" s="107" t="e">
        <f t="shared" si="23"/>
        <v>#REF!</v>
      </c>
      <c r="P57" s="107" t="e">
        <f t="shared" si="23"/>
        <v>#REF!</v>
      </c>
      <c r="Q57" s="107" t="e">
        <f t="shared" si="23"/>
        <v>#REF!</v>
      </c>
      <c r="R57" s="107" t="e">
        <f t="shared" si="23"/>
        <v>#REF!</v>
      </c>
      <c r="S57" s="107" t="e">
        <f t="shared" si="23"/>
        <v>#REF!</v>
      </c>
      <c r="T57" s="107" t="e">
        <f t="shared" si="23"/>
        <v>#REF!</v>
      </c>
      <c r="U57" s="107" t="e">
        <f t="shared" si="23"/>
        <v>#REF!</v>
      </c>
      <c r="V57" s="107" t="e">
        <f t="shared" si="23"/>
        <v>#REF!</v>
      </c>
      <c r="W57" s="107" t="e">
        <f t="shared" si="23"/>
        <v>#REF!</v>
      </c>
      <c r="X57" s="107" t="e">
        <f t="shared" si="23"/>
        <v>#REF!</v>
      </c>
      <c r="Y57" s="115" t="e">
        <f t="shared" si="23"/>
        <v>#REF!</v>
      </c>
      <c r="Z57" s="137" t="e">
        <f>SUM(Z55:Z56)</f>
        <v>#REF!</v>
      </c>
      <c r="AA57" t="e">
        <f t="shared" si="0"/>
        <v>#REF!</v>
      </c>
      <c r="AC57" s="88"/>
      <c r="AD57" s="340"/>
      <c r="AE57" s="241" t="s">
        <v>36</v>
      </c>
      <c r="AF57" s="90" t="e">
        <f>SUM(AF55:AF56)</f>
        <v>#REF!</v>
      </c>
      <c r="AG57" s="107" t="e">
        <f>SUM(AG55:AG56)</f>
        <v>#REF!</v>
      </c>
      <c r="AH57" s="108"/>
      <c r="AI57" s="107" t="e">
        <f>SUM(AI55:AI56)</f>
        <v>#REF!</v>
      </c>
      <c r="AJ57" s="107" t="e">
        <f>SUM(AJ55:AJ56)</f>
        <v>#REF!</v>
      </c>
      <c r="AK57" s="107" t="e">
        <f>SUM(AK55:AK56)</f>
        <v>#REF!</v>
      </c>
      <c r="AL57" s="108"/>
      <c r="AM57" s="108"/>
      <c r="AN57" s="107" t="e">
        <f aca="true" t="shared" si="24" ref="AN57:AZ57">SUM(AN55:AN56)</f>
        <v>#REF!</v>
      </c>
      <c r="AO57" s="107" t="e">
        <f t="shared" si="24"/>
        <v>#REF!</v>
      </c>
      <c r="AP57" s="107" t="e">
        <f t="shared" si="24"/>
        <v>#REF!</v>
      </c>
      <c r="AQ57" s="107" t="e">
        <f t="shared" si="24"/>
        <v>#REF!</v>
      </c>
      <c r="AR57" s="107" t="e">
        <f t="shared" si="24"/>
        <v>#REF!</v>
      </c>
      <c r="AS57" s="107" t="e">
        <f t="shared" si="24"/>
        <v>#REF!</v>
      </c>
      <c r="AT57" s="107" t="e">
        <f t="shared" si="24"/>
        <v>#REF!</v>
      </c>
      <c r="AU57" s="107" t="e">
        <f t="shared" si="24"/>
        <v>#REF!</v>
      </c>
      <c r="AV57" s="107" t="e">
        <f t="shared" si="24"/>
        <v>#REF!</v>
      </c>
      <c r="AW57" s="107" t="e">
        <f t="shared" si="24"/>
        <v>#REF!</v>
      </c>
      <c r="AX57" s="107" t="e">
        <f t="shared" si="24"/>
        <v>#REF!</v>
      </c>
      <c r="AY57" s="107" t="e">
        <f t="shared" si="24"/>
        <v>#REF!</v>
      </c>
      <c r="AZ57" s="264" t="e">
        <f t="shared" si="24"/>
        <v>#REF!</v>
      </c>
    </row>
    <row r="58" spans="1:52" ht="18" customHeight="1">
      <c r="A58">
        <v>13</v>
      </c>
      <c r="B58" s="86" t="str">
        <f>'作業シート'!B107</f>
        <v>児童発達支援事業所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135"/>
      <c r="AA58" t="str">
        <f t="shared" si="0"/>
        <v>OK</v>
      </c>
      <c r="AB58">
        <v>13</v>
      </c>
      <c r="AC58" s="86" t="str">
        <f>'作業シート'!B107</f>
        <v>児童発達支援事業所</v>
      </c>
      <c r="AD58" s="87"/>
      <c r="AE58" s="87"/>
      <c r="AF58" s="87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63"/>
    </row>
    <row r="59" spans="2:52" ht="18" customHeight="1">
      <c r="B59" s="88"/>
      <c r="C59" s="340"/>
      <c r="D59" s="89" t="s">
        <v>34</v>
      </c>
      <c r="E59" s="90">
        <f>'作業シート'!C113</f>
        <v>0</v>
      </c>
      <c r="F59" s="91">
        <f>H59+I59</f>
        <v>0</v>
      </c>
      <c r="G59" s="92"/>
      <c r="H59" s="91">
        <f>'作業シート'!F113</f>
        <v>0</v>
      </c>
      <c r="I59" s="91">
        <f>J59+S59</f>
        <v>0</v>
      </c>
      <c r="J59" s="91">
        <f>M59+N59</f>
        <v>0</v>
      </c>
      <c r="K59" s="92"/>
      <c r="L59" s="92"/>
      <c r="M59" s="91">
        <f>'作業シート'!K113</f>
        <v>0</v>
      </c>
      <c r="N59" s="91">
        <f>SUM(O59:R59)</f>
        <v>0</v>
      </c>
      <c r="O59" s="91">
        <f>'作業シート'!M113</f>
        <v>0</v>
      </c>
      <c r="P59" s="91">
        <f>'作業シート'!N113</f>
        <v>0</v>
      </c>
      <c r="Q59" s="91">
        <f>'作業シート'!O113</f>
        <v>0</v>
      </c>
      <c r="R59" s="91">
        <f>'作業シート'!P113</f>
        <v>0</v>
      </c>
      <c r="S59" s="91">
        <f>SUM(T59:Y59)</f>
        <v>0</v>
      </c>
      <c r="T59" s="91">
        <f>'作業シート'!R113</f>
        <v>0</v>
      </c>
      <c r="U59" s="91">
        <f>'作業シート'!S113</f>
        <v>0</v>
      </c>
      <c r="V59" s="91">
        <f>'作業シート'!T113</f>
        <v>0</v>
      </c>
      <c r="W59" s="91">
        <f>'作業シート'!U113</f>
        <v>0</v>
      </c>
      <c r="X59" s="91">
        <f>'作業シート'!V113</f>
        <v>0</v>
      </c>
      <c r="Y59" s="114">
        <f>'作業シート'!W113</f>
        <v>0</v>
      </c>
      <c r="Z59" s="136">
        <f>'作業シート'!X113</f>
        <v>0</v>
      </c>
      <c r="AA59" t="str">
        <f t="shared" si="0"/>
        <v>OK</v>
      </c>
      <c r="AC59" s="88"/>
      <c r="AD59" s="340"/>
      <c r="AE59" s="241" t="s">
        <v>34</v>
      </c>
      <c r="AF59" s="90">
        <f>_xlfn.COUNTIFS('作業シート'!X108:X112,BB1,'作業シート'!C108:C112,"&lt;&gt;")</f>
        <v>0</v>
      </c>
      <c r="AG59" s="91">
        <f>AI59+AJ59</f>
        <v>0</v>
      </c>
      <c r="AH59" s="250"/>
      <c r="AI59" s="91">
        <f>_xlfn.COUNTIFS('作業シート'!$F$108:$F$112,BB1,'作業シート'!$X$108:$X$112,BB1)</f>
        <v>0</v>
      </c>
      <c r="AJ59" s="91">
        <f>AK59+AT59</f>
        <v>0</v>
      </c>
      <c r="AK59" s="91">
        <f>AN59+AO59</f>
        <v>0</v>
      </c>
      <c r="AL59" s="246"/>
      <c r="AM59" s="246"/>
      <c r="AN59" s="91">
        <f>_xlfn.COUNTIFS('作業シート'!$K$108:$K$112,BB1,'作業シート'!$X$108:$X$112,BB1)</f>
        <v>0</v>
      </c>
      <c r="AO59" s="91">
        <f>SUM(AP59:AS59)</f>
        <v>0</v>
      </c>
      <c r="AP59" s="91">
        <f>_xlfn.COUNTIFS('作業シート'!$M$108:$M$112,BB1,'作業シート'!$X$108:$X$112,BB1)</f>
        <v>0</v>
      </c>
      <c r="AQ59" s="91">
        <f>_xlfn.COUNTIFS('作業シート'!$N$108:$N$112,BB1,'作業シート'!$X$108:$X$112,BB1)</f>
        <v>0</v>
      </c>
      <c r="AR59" s="91">
        <f>_xlfn.COUNTIFS('作業シート'!$O$108:$O$112,BB1,'作業シート'!$X$108:$X$112,BB1)</f>
        <v>0</v>
      </c>
      <c r="AS59" s="91">
        <f>_xlfn.COUNTIFS('作業シート'!$P$108:$P$112,BB1,'作業シート'!$X$108:$X$112,BB1)</f>
        <v>0</v>
      </c>
      <c r="AT59" s="91">
        <f>SUM(AU59:AZ59)</f>
        <v>0</v>
      </c>
      <c r="AU59" s="91">
        <f>_xlfn.COUNTIFS('作業シート'!$R$108:$R$112,BB1,'作業シート'!$X$108:$X$112,BB1)</f>
        <v>0</v>
      </c>
      <c r="AV59" s="91">
        <f>_xlfn.COUNTIFS('作業シート'!$S$108:$S$112,BB1,'作業シート'!$X$108:$X$112,BB1)</f>
        <v>0</v>
      </c>
      <c r="AW59" s="91">
        <f>_xlfn.COUNTIFS('作業シート'!$T$108:$T$112,BB1,'作業シート'!$X$108:$X$112,BB1)</f>
        <v>0</v>
      </c>
      <c r="AX59" s="91">
        <f>_xlfn.COUNTIFS('作業シート'!$U$108:$U$112,BB1,'作業シート'!$X$108:$X$112,BB1)</f>
        <v>0</v>
      </c>
      <c r="AY59" s="91">
        <f>_xlfn.COUNTIFS('作業シート'!$V$108:$V$112,BB1,'作業シート'!$X$108:$X$112,BB1)</f>
        <v>0</v>
      </c>
      <c r="AZ59" s="262">
        <f>_xlfn.COUNTIFS('作業シート'!$W$108:$W$112,BB1,'作業シート'!$X$108:$X$112,BB1)</f>
        <v>0</v>
      </c>
    </row>
    <row r="60" spans="2:52" ht="18" customHeight="1">
      <c r="B60" s="88"/>
      <c r="C60" s="340"/>
      <c r="D60" s="89" t="s">
        <v>35</v>
      </c>
      <c r="E60" s="90" t="e">
        <f>作業シート!#REF!</f>
        <v>#REF!</v>
      </c>
      <c r="F60" s="91" t="e">
        <f>H60+I60</f>
        <v>#REF!</v>
      </c>
      <c r="G60" s="92"/>
      <c r="H60" s="91" t="e">
        <f>作業シート!#REF!</f>
        <v>#REF!</v>
      </c>
      <c r="I60" s="91" t="e">
        <f>J60+S60</f>
        <v>#REF!</v>
      </c>
      <c r="J60" s="91" t="e">
        <f>M60+N60</f>
        <v>#REF!</v>
      </c>
      <c r="K60" s="92"/>
      <c r="L60" s="92"/>
      <c r="M60" s="91" t="e">
        <f>作業シート!#REF!</f>
        <v>#REF!</v>
      </c>
      <c r="N60" s="91" t="e">
        <f>SUM(O60:R60)</f>
        <v>#REF!</v>
      </c>
      <c r="O60" s="91" t="e">
        <f>作業シート!#REF!</f>
        <v>#REF!</v>
      </c>
      <c r="P60" s="91" t="e">
        <f>作業シート!#REF!</f>
        <v>#REF!</v>
      </c>
      <c r="Q60" s="91" t="e">
        <f>作業シート!#REF!</f>
        <v>#REF!</v>
      </c>
      <c r="R60" s="91" t="e">
        <f>作業シート!#REF!</f>
        <v>#REF!</v>
      </c>
      <c r="S60" s="91" t="e">
        <f>SUM(T60:Y60)</f>
        <v>#REF!</v>
      </c>
      <c r="T60" s="91" t="e">
        <f>作業シート!#REF!</f>
        <v>#REF!</v>
      </c>
      <c r="U60" s="91" t="e">
        <f>作業シート!#REF!</f>
        <v>#REF!</v>
      </c>
      <c r="V60" s="91" t="e">
        <f>作業シート!#REF!</f>
        <v>#REF!</v>
      </c>
      <c r="W60" s="91" t="e">
        <f>作業シート!#REF!</f>
        <v>#REF!</v>
      </c>
      <c r="X60" s="91" t="e">
        <f>作業シート!#REF!</f>
        <v>#REF!</v>
      </c>
      <c r="Y60" s="114" t="e">
        <f>作業シート!#REF!</f>
        <v>#REF!</v>
      </c>
      <c r="Z60" s="136" t="e">
        <f>作業シート!#REF!</f>
        <v>#REF!</v>
      </c>
      <c r="AA60" t="e">
        <f t="shared" si="0"/>
        <v>#REF!</v>
      </c>
      <c r="AC60" s="88"/>
      <c r="AD60" s="340"/>
      <c r="AE60" s="241" t="s">
        <v>35</v>
      </c>
      <c r="AF60" s="96" t="e">
        <f>_xlfn.COUNTIFS(作業シート!#REF!,BB1,作業シート!#REF!,"&lt;&gt;")</f>
        <v>#REF!</v>
      </c>
      <c r="AG60" s="91" t="e">
        <f>AI60+AJ60</f>
        <v>#REF!</v>
      </c>
      <c r="AH60" s="250"/>
      <c r="AI60" s="91" t="e">
        <f>_xlfn.COUNTIFS(作業シート!#REF!,BB1,作業シート!#REF!,BB1)</f>
        <v>#REF!</v>
      </c>
      <c r="AJ60" s="91" t="e">
        <f>AK60+AT60</f>
        <v>#REF!</v>
      </c>
      <c r="AK60" s="91" t="e">
        <f>AN60+AO60</f>
        <v>#REF!</v>
      </c>
      <c r="AL60" s="246"/>
      <c r="AM60" s="246"/>
      <c r="AN60" s="91" t="e">
        <f>_xlfn.COUNTIFS(作業シート!#REF!,BB1,作業シート!#REF!,BB1)</f>
        <v>#REF!</v>
      </c>
      <c r="AO60" s="91" t="e">
        <f>SUM(AP60:AS60)</f>
        <v>#REF!</v>
      </c>
      <c r="AP60" s="91" t="e">
        <f>_xlfn.COUNTIFS(作業シート!#REF!,BB1,作業シート!#REF!,BB1)</f>
        <v>#REF!</v>
      </c>
      <c r="AQ60" s="91" t="e">
        <f>_xlfn.COUNTIFS(作業シート!#REF!,BB1,作業シート!#REF!,BB1)</f>
        <v>#REF!</v>
      </c>
      <c r="AR60" s="91" t="e">
        <f>_xlfn.COUNTIFS(作業シート!#REF!,BB1,作業シート!#REF!,BB1)</f>
        <v>#REF!</v>
      </c>
      <c r="AS60" s="91" t="e">
        <f>_xlfn.COUNTIFS(作業シート!#REF!,BB1,作業シート!#REF!,BB1)</f>
        <v>#REF!</v>
      </c>
      <c r="AT60" s="91" t="e">
        <f>SUM(AU60:AZ60)</f>
        <v>#REF!</v>
      </c>
      <c r="AU60" s="91" t="e">
        <f>_xlfn.COUNTIFS(作業シート!#REF!,BB1,作業シート!#REF!,BB1)</f>
        <v>#REF!</v>
      </c>
      <c r="AV60" s="91" t="e">
        <f>_xlfn.COUNTIFS(作業シート!#REF!,BB1,作業シート!#REF!,BB1)</f>
        <v>#REF!</v>
      </c>
      <c r="AW60" s="91" t="e">
        <f>_xlfn.COUNTIFS(作業シート!#REF!,BB1,作業シート!#REF!,BB1)</f>
        <v>#REF!</v>
      </c>
      <c r="AX60" s="91" t="e">
        <f>_xlfn.COUNTIFS(作業シート!#REF!,BB1,作業シート!#REF!,BB1)</f>
        <v>#REF!</v>
      </c>
      <c r="AY60" s="91" t="e">
        <f>_xlfn.COUNTIFS(作業シート!#REF!,BB1,作業シート!#REF!,BB1)</f>
        <v>#REF!</v>
      </c>
      <c r="AZ60" s="262" t="e">
        <f>_xlfn.COUNTIFS(作業シート!#REF!,BB1,作業シート!#REF!,BB1)</f>
        <v>#REF!</v>
      </c>
    </row>
    <row r="61" spans="2:52" ht="18" customHeight="1" thickBot="1">
      <c r="B61" s="88"/>
      <c r="C61" s="340"/>
      <c r="D61" s="89" t="s">
        <v>36</v>
      </c>
      <c r="E61" s="90" t="e">
        <f>SUM(E59:E60)</f>
        <v>#REF!</v>
      </c>
      <c r="F61" s="107" t="e">
        <f aca="true" t="shared" si="25" ref="F61:Y61">SUM(F59:F60)</f>
        <v>#REF!</v>
      </c>
      <c r="G61" s="108"/>
      <c r="H61" s="107" t="e">
        <f t="shared" si="25"/>
        <v>#REF!</v>
      </c>
      <c r="I61" s="107" t="e">
        <f t="shared" si="25"/>
        <v>#REF!</v>
      </c>
      <c r="J61" s="107" t="e">
        <f t="shared" si="25"/>
        <v>#REF!</v>
      </c>
      <c r="K61" s="108"/>
      <c r="L61" s="108"/>
      <c r="M61" s="107" t="e">
        <f t="shared" si="25"/>
        <v>#REF!</v>
      </c>
      <c r="N61" s="107" t="e">
        <f t="shared" si="25"/>
        <v>#REF!</v>
      </c>
      <c r="O61" s="107" t="e">
        <f t="shared" si="25"/>
        <v>#REF!</v>
      </c>
      <c r="P61" s="107" t="e">
        <f t="shared" si="25"/>
        <v>#REF!</v>
      </c>
      <c r="Q61" s="107" t="e">
        <f t="shared" si="25"/>
        <v>#REF!</v>
      </c>
      <c r="R61" s="107" t="e">
        <f t="shared" si="25"/>
        <v>#REF!</v>
      </c>
      <c r="S61" s="107" t="e">
        <f t="shared" si="25"/>
        <v>#REF!</v>
      </c>
      <c r="T61" s="107" t="e">
        <f t="shared" si="25"/>
        <v>#REF!</v>
      </c>
      <c r="U61" s="107" t="e">
        <f t="shared" si="25"/>
        <v>#REF!</v>
      </c>
      <c r="V61" s="107" t="e">
        <f t="shared" si="25"/>
        <v>#REF!</v>
      </c>
      <c r="W61" s="107" t="e">
        <f t="shared" si="25"/>
        <v>#REF!</v>
      </c>
      <c r="X61" s="107" t="e">
        <f t="shared" si="25"/>
        <v>#REF!</v>
      </c>
      <c r="Y61" s="115" t="e">
        <f t="shared" si="25"/>
        <v>#REF!</v>
      </c>
      <c r="Z61" s="137" t="e">
        <f>SUM(Z59:Z60)</f>
        <v>#REF!</v>
      </c>
      <c r="AA61" t="e">
        <f t="shared" si="0"/>
        <v>#REF!</v>
      </c>
      <c r="AC61" s="88"/>
      <c r="AD61" s="340"/>
      <c r="AE61" s="241" t="s">
        <v>36</v>
      </c>
      <c r="AF61" s="90" t="e">
        <f>SUM(AF59:AF60)</f>
        <v>#REF!</v>
      </c>
      <c r="AG61" s="107" t="e">
        <f>SUM(AG59:AG60)</f>
        <v>#REF!</v>
      </c>
      <c r="AH61" s="108"/>
      <c r="AI61" s="107" t="e">
        <f>SUM(AI59:AI60)</f>
        <v>#REF!</v>
      </c>
      <c r="AJ61" s="107" t="e">
        <f>SUM(AJ59:AJ60)</f>
        <v>#REF!</v>
      </c>
      <c r="AK61" s="107" t="e">
        <f>SUM(AK59:AK60)</f>
        <v>#REF!</v>
      </c>
      <c r="AL61" s="108"/>
      <c r="AM61" s="108"/>
      <c r="AN61" s="107" t="e">
        <f aca="true" t="shared" si="26" ref="AN61:AZ61">SUM(AN59:AN60)</f>
        <v>#REF!</v>
      </c>
      <c r="AO61" s="107" t="e">
        <f t="shared" si="26"/>
        <v>#REF!</v>
      </c>
      <c r="AP61" s="107" t="e">
        <f t="shared" si="26"/>
        <v>#REF!</v>
      </c>
      <c r="AQ61" s="107" t="e">
        <f t="shared" si="26"/>
        <v>#REF!</v>
      </c>
      <c r="AR61" s="107" t="e">
        <f t="shared" si="26"/>
        <v>#REF!</v>
      </c>
      <c r="AS61" s="107" t="e">
        <f t="shared" si="26"/>
        <v>#REF!</v>
      </c>
      <c r="AT61" s="107" t="e">
        <f t="shared" si="26"/>
        <v>#REF!</v>
      </c>
      <c r="AU61" s="107" t="e">
        <f t="shared" si="26"/>
        <v>#REF!</v>
      </c>
      <c r="AV61" s="107" t="e">
        <f t="shared" si="26"/>
        <v>#REF!</v>
      </c>
      <c r="AW61" s="107" t="e">
        <f t="shared" si="26"/>
        <v>#REF!</v>
      </c>
      <c r="AX61" s="107" t="e">
        <f t="shared" si="26"/>
        <v>#REF!</v>
      </c>
      <c r="AY61" s="107" t="e">
        <f t="shared" si="26"/>
        <v>#REF!</v>
      </c>
      <c r="AZ61" s="264" t="e">
        <f t="shared" si="26"/>
        <v>#REF!</v>
      </c>
    </row>
    <row r="62" spans="1:52" ht="18" customHeight="1">
      <c r="A62">
        <v>14</v>
      </c>
      <c r="B62" s="86" t="str">
        <f>'作業シート'!B115</f>
        <v>放課後等デイサービス事業所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135"/>
      <c r="AA62" t="str">
        <f t="shared" si="0"/>
        <v>OK</v>
      </c>
      <c r="AB62">
        <v>14</v>
      </c>
      <c r="AC62" s="86" t="str">
        <f>'作業シート'!B115</f>
        <v>放課後等デイサービス事業所</v>
      </c>
      <c r="AD62" s="87"/>
      <c r="AE62" s="87"/>
      <c r="AF62" s="87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63"/>
    </row>
    <row r="63" spans="2:52" ht="18" customHeight="1">
      <c r="B63" s="88"/>
      <c r="C63" s="340"/>
      <c r="D63" s="89" t="s">
        <v>34</v>
      </c>
      <c r="E63" s="90">
        <f>'作業シート'!C121</f>
        <v>0</v>
      </c>
      <c r="F63" s="91">
        <f>H63+I63</f>
        <v>0</v>
      </c>
      <c r="G63" s="92"/>
      <c r="H63" s="91">
        <f>'作業シート'!F121</f>
        <v>0</v>
      </c>
      <c r="I63" s="91">
        <f>J63+S63</f>
        <v>0</v>
      </c>
      <c r="J63" s="91">
        <f>M63+N63</f>
        <v>0</v>
      </c>
      <c r="K63" s="92"/>
      <c r="L63" s="92"/>
      <c r="M63" s="91">
        <f>'作業シート'!K121</f>
        <v>0</v>
      </c>
      <c r="N63" s="91">
        <f>SUM(O63:R63)</f>
        <v>0</v>
      </c>
      <c r="O63" s="91">
        <f>'作業シート'!M121</f>
        <v>0</v>
      </c>
      <c r="P63" s="91">
        <f>'作業シート'!N121</f>
        <v>0</v>
      </c>
      <c r="Q63" s="91">
        <f>'作業シート'!O121</f>
        <v>0</v>
      </c>
      <c r="R63" s="91">
        <f>'作業シート'!P121</f>
        <v>0</v>
      </c>
      <c r="S63" s="91">
        <f>SUM(T63:Y63)</f>
        <v>0</v>
      </c>
      <c r="T63" s="91">
        <f>'作業シート'!R121</f>
        <v>0</v>
      </c>
      <c r="U63" s="91">
        <f>'作業シート'!S121</f>
        <v>0</v>
      </c>
      <c r="V63" s="91">
        <f>'作業シート'!T121</f>
        <v>0</v>
      </c>
      <c r="W63" s="91">
        <f>'作業シート'!U121</f>
        <v>0</v>
      </c>
      <c r="X63" s="91">
        <f>'作業シート'!V121</f>
        <v>0</v>
      </c>
      <c r="Y63" s="114">
        <f>'作業シート'!W121</f>
        <v>0</v>
      </c>
      <c r="Z63" s="136">
        <f>'作業シート'!X121</f>
        <v>0</v>
      </c>
      <c r="AA63" t="str">
        <f t="shared" si="0"/>
        <v>OK</v>
      </c>
      <c r="AC63" s="88"/>
      <c r="AD63" s="340"/>
      <c r="AE63" s="241" t="s">
        <v>34</v>
      </c>
      <c r="AF63" s="90">
        <f>_xlfn.COUNTIFS('作業シート'!X116:X120,BB1,'作業シート'!C116:C120,"&lt;&gt;")</f>
        <v>0</v>
      </c>
      <c r="AG63" s="91">
        <f>AI63+AJ63</f>
        <v>0</v>
      </c>
      <c r="AH63" s="250"/>
      <c r="AI63" s="91">
        <f>_xlfn.COUNTIFS('作業シート'!$F$116:$F$120,BB1,'作業シート'!$X$116:$X$120,BB1)</f>
        <v>0</v>
      </c>
      <c r="AJ63" s="91">
        <f>AK63+AT63</f>
        <v>0</v>
      </c>
      <c r="AK63" s="91">
        <f>AN63+AO63</f>
        <v>0</v>
      </c>
      <c r="AL63" s="246"/>
      <c r="AM63" s="246"/>
      <c r="AN63" s="91">
        <f>_xlfn.COUNTIFS('作業シート'!$K$116:$K$120,BB1,'作業シート'!$X$116:$X$120,BB1)</f>
        <v>0</v>
      </c>
      <c r="AO63" s="91">
        <f>SUM(AP63:AS63)</f>
        <v>0</v>
      </c>
      <c r="AP63" s="91">
        <f>_xlfn.COUNTIFS('作業シート'!$M$116:$M$120,BB1,'作業シート'!$X$116:$X$120,BB1)</f>
        <v>0</v>
      </c>
      <c r="AQ63" s="91">
        <f>_xlfn.COUNTIFS('作業シート'!$N$116:$N$120,BB1,'作業シート'!$X$116:$X$120,BB1)</f>
        <v>0</v>
      </c>
      <c r="AR63" s="91">
        <f>_xlfn.COUNTIFS('作業シート'!$O$116:$O$120,BB1,'作業シート'!$X$116:$X$120,BB1)</f>
        <v>0</v>
      </c>
      <c r="AS63" s="91">
        <f>_xlfn.COUNTIFS('作業シート'!$P$116:$P$120,BB1,'作業シート'!$X$116:$X$120,BB1)</f>
        <v>0</v>
      </c>
      <c r="AT63" s="91">
        <f>SUM(AU63:AZ63)</f>
        <v>0</v>
      </c>
      <c r="AU63" s="91">
        <f>_xlfn.COUNTIFS('作業シート'!$R$116:$R$120,BB1,'作業シート'!$X$116:$X$120,BB1)</f>
        <v>0</v>
      </c>
      <c r="AV63" s="91">
        <f>_xlfn.COUNTIFS('作業シート'!$S$116:$S$120,BB1,'作業シート'!$X$116:$X$120,BB1)</f>
        <v>0</v>
      </c>
      <c r="AW63" s="91">
        <f>_xlfn.COUNTIFS('作業シート'!$T$116:$T$120,BB1,'作業シート'!$X$116:$X$120,BB1)</f>
        <v>0</v>
      </c>
      <c r="AX63" s="91">
        <f>_xlfn.COUNTIFS('作業シート'!$U$116:$U$120,BB1,'作業シート'!$X$116:$X$120,BB1)</f>
        <v>0</v>
      </c>
      <c r="AY63" s="91">
        <f>_xlfn.COUNTIFS('作業シート'!$V$116:$V$120,BB1,'作業シート'!$X$116:$X$120,BB1)</f>
        <v>0</v>
      </c>
      <c r="AZ63" s="262">
        <f>_xlfn.COUNTIFS('作業シート'!$W$116:$W$120,BB1,'作業シート'!$X$116:$X$120,BB1)</f>
        <v>0</v>
      </c>
    </row>
    <row r="64" spans="2:52" ht="18" customHeight="1">
      <c r="B64" s="88"/>
      <c r="C64" s="340"/>
      <c r="D64" s="89" t="s">
        <v>35</v>
      </c>
      <c r="E64" s="90" t="e">
        <f>作業シート!#REF!</f>
        <v>#REF!</v>
      </c>
      <c r="F64" s="91" t="e">
        <f>H64+I64</f>
        <v>#REF!</v>
      </c>
      <c r="G64" s="92"/>
      <c r="H64" s="91" t="e">
        <f>作業シート!#REF!</f>
        <v>#REF!</v>
      </c>
      <c r="I64" s="91" t="e">
        <f>J64+S64</f>
        <v>#REF!</v>
      </c>
      <c r="J64" s="91" t="e">
        <f>M64+N64</f>
        <v>#REF!</v>
      </c>
      <c r="K64" s="92"/>
      <c r="L64" s="92"/>
      <c r="M64" s="91" t="e">
        <f>作業シート!#REF!</f>
        <v>#REF!</v>
      </c>
      <c r="N64" s="91" t="e">
        <f>SUM(O64:R64)</f>
        <v>#REF!</v>
      </c>
      <c r="O64" s="91" t="e">
        <f>作業シート!#REF!</f>
        <v>#REF!</v>
      </c>
      <c r="P64" s="91" t="e">
        <f>作業シート!#REF!</f>
        <v>#REF!</v>
      </c>
      <c r="Q64" s="91" t="e">
        <f>作業シート!#REF!</f>
        <v>#REF!</v>
      </c>
      <c r="R64" s="91" t="e">
        <f>作業シート!#REF!</f>
        <v>#REF!</v>
      </c>
      <c r="S64" s="91" t="e">
        <f>SUM(T64:Y64)</f>
        <v>#REF!</v>
      </c>
      <c r="T64" s="91" t="e">
        <f>作業シート!#REF!</f>
        <v>#REF!</v>
      </c>
      <c r="U64" s="91" t="e">
        <f>作業シート!#REF!</f>
        <v>#REF!</v>
      </c>
      <c r="V64" s="91" t="e">
        <f>作業シート!#REF!</f>
        <v>#REF!</v>
      </c>
      <c r="W64" s="91" t="e">
        <f>作業シート!#REF!</f>
        <v>#REF!</v>
      </c>
      <c r="X64" s="91" t="e">
        <f>作業シート!#REF!</f>
        <v>#REF!</v>
      </c>
      <c r="Y64" s="114" t="e">
        <f>作業シート!#REF!</f>
        <v>#REF!</v>
      </c>
      <c r="Z64" s="136" t="e">
        <f>作業シート!#REF!</f>
        <v>#REF!</v>
      </c>
      <c r="AA64" t="e">
        <f t="shared" si="0"/>
        <v>#REF!</v>
      </c>
      <c r="AC64" s="88"/>
      <c r="AD64" s="340"/>
      <c r="AE64" s="241" t="s">
        <v>35</v>
      </c>
      <c r="AF64" s="96" t="e">
        <f>_xlfn.COUNTIFS(作業シート!#REF!,BB1,作業シート!#REF!,"&lt;&gt;")</f>
        <v>#REF!</v>
      </c>
      <c r="AG64" s="91" t="e">
        <f>AI64+AJ64</f>
        <v>#REF!</v>
      </c>
      <c r="AH64" s="250"/>
      <c r="AI64" s="91" t="e">
        <f>_xlfn.COUNTIFS(作業シート!#REF!,BB1,作業シート!#REF!,BB1)</f>
        <v>#REF!</v>
      </c>
      <c r="AJ64" s="91" t="e">
        <f>AK64+AT64</f>
        <v>#REF!</v>
      </c>
      <c r="AK64" s="91" t="e">
        <f>AN64+AO64</f>
        <v>#REF!</v>
      </c>
      <c r="AL64" s="246"/>
      <c r="AM64" s="246"/>
      <c r="AN64" s="91" t="e">
        <f>_xlfn.COUNTIFS(作業シート!#REF!,BB1,作業シート!#REF!,BB1)</f>
        <v>#REF!</v>
      </c>
      <c r="AO64" s="91" t="e">
        <f>SUM(AP64:AS64)</f>
        <v>#REF!</v>
      </c>
      <c r="AP64" s="91" t="e">
        <f>_xlfn.COUNTIFS(作業シート!#REF!,BB1,作業シート!#REF!,BB1)</f>
        <v>#REF!</v>
      </c>
      <c r="AQ64" s="91" t="e">
        <f>_xlfn.COUNTIFS(作業シート!#REF!,BB1,作業シート!#REF!,BB1)</f>
        <v>#REF!</v>
      </c>
      <c r="AR64" s="91" t="e">
        <f>_xlfn.COUNTIFS(作業シート!#REF!,BB1,作業シート!#REF!,BB1)</f>
        <v>#REF!</v>
      </c>
      <c r="AS64" s="91" t="e">
        <f>_xlfn.COUNTIFS(作業シート!#REF!,BB1,作業シート!#REF!,BB1)</f>
        <v>#REF!</v>
      </c>
      <c r="AT64" s="91" t="e">
        <f>SUM(AU64:AZ64)</f>
        <v>#REF!</v>
      </c>
      <c r="AU64" s="91" t="e">
        <f>_xlfn.COUNTIFS(作業シート!#REF!,BB1,作業シート!#REF!,BB1)</f>
        <v>#REF!</v>
      </c>
      <c r="AV64" s="91" t="e">
        <f>_xlfn.COUNTIFS(作業シート!#REF!,BB1,作業シート!#REF!,BB1)</f>
        <v>#REF!</v>
      </c>
      <c r="AW64" s="91" t="e">
        <f>_xlfn.COUNTIFS(作業シート!#REF!,BB1,作業シート!#REF!,BB1)</f>
        <v>#REF!</v>
      </c>
      <c r="AX64" s="91" t="e">
        <f>_xlfn.COUNTIFS(作業シート!#REF!,BB1,作業シート!#REF!,BB1)</f>
        <v>#REF!</v>
      </c>
      <c r="AY64" s="91" t="e">
        <f>_xlfn.COUNTIFS(作業シート!#REF!,BB1,作業シート!#REF!,BB1)</f>
        <v>#REF!</v>
      </c>
      <c r="AZ64" s="262" t="e">
        <f>_xlfn.COUNTIFS(作業シート!#REF!,BB1,作業シート!#REF!,BB1)</f>
        <v>#REF!</v>
      </c>
    </row>
    <row r="65" spans="2:52" ht="18" customHeight="1" thickBot="1">
      <c r="B65" s="88"/>
      <c r="C65" s="340"/>
      <c r="D65" s="89" t="s">
        <v>36</v>
      </c>
      <c r="E65" s="90" t="e">
        <f>SUM(E63:E64)</f>
        <v>#REF!</v>
      </c>
      <c r="F65" s="107" t="e">
        <f aca="true" t="shared" si="27" ref="F65:Y65">SUM(F63:F64)</f>
        <v>#REF!</v>
      </c>
      <c r="G65" s="108"/>
      <c r="H65" s="107" t="e">
        <f t="shared" si="27"/>
        <v>#REF!</v>
      </c>
      <c r="I65" s="107" t="e">
        <f t="shared" si="27"/>
        <v>#REF!</v>
      </c>
      <c r="J65" s="107" t="e">
        <f t="shared" si="27"/>
        <v>#REF!</v>
      </c>
      <c r="K65" s="108"/>
      <c r="L65" s="108"/>
      <c r="M65" s="107" t="e">
        <f t="shared" si="27"/>
        <v>#REF!</v>
      </c>
      <c r="N65" s="107" t="e">
        <f t="shared" si="27"/>
        <v>#REF!</v>
      </c>
      <c r="O65" s="107" t="e">
        <f t="shared" si="27"/>
        <v>#REF!</v>
      </c>
      <c r="P65" s="107" t="e">
        <f t="shared" si="27"/>
        <v>#REF!</v>
      </c>
      <c r="Q65" s="107" t="e">
        <f t="shared" si="27"/>
        <v>#REF!</v>
      </c>
      <c r="R65" s="107" t="e">
        <f t="shared" si="27"/>
        <v>#REF!</v>
      </c>
      <c r="S65" s="107" t="e">
        <f t="shared" si="27"/>
        <v>#REF!</v>
      </c>
      <c r="T65" s="107" t="e">
        <f t="shared" si="27"/>
        <v>#REF!</v>
      </c>
      <c r="U65" s="107" t="e">
        <f t="shared" si="27"/>
        <v>#REF!</v>
      </c>
      <c r="V65" s="107" t="e">
        <f t="shared" si="27"/>
        <v>#REF!</v>
      </c>
      <c r="W65" s="107" t="e">
        <f t="shared" si="27"/>
        <v>#REF!</v>
      </c>
      <c r="X65" s="107" t="e">
        <f t="shared" si="27"/>
        <v>#REF!</v>
      </c>
      <c r="Y65" s="115" t="e">
        <f t="shared" si="27"/>
        <v>#REF!</v>
      </c>
      <c r="Z65" s="137" t="e">
        <f>SUM(Z63:Z64)</f>
        <v>#REF!</v>
      </c>
      <c r="AA65" t="e">
        <f t="shared" si="0"/>
        <v>#REF!</v>
      </c>
      <c r="AC65" s="88"/>
      <c r="AD65" s="340"/>
      <c r="AE65" s="241" t="s">
        <v>36</v>
      </c>
      <c r="AF65" s="90" t="e">
        <f>SUM(AF63:AF64)</f>
        <v>#REF!</v>
      </c>
      <c r="AG65" s="107" t="e">
        <f>SUM(AG63:AG64)</f>
        <v>#REF!</v>
      </c>
      <c r="AH65" s="108"/>
      <c r="AI65" s="107" t="e">
        <f>SUM(AI63:AI64)</f>
        <v>#REF!</v>
      </c>
      <c r="AJ65" s="107" t="e">
        <f>SUM(AJ63:AJ64)</f>
        <v>#REF!</v>
      </c>
      <c r="AK65" s="107" t="e">
        <f>SUM(AK63:AK64)</f>
        <v>#REF!</v>
      </c>
      <c r="AL65" s="108"/>
      <c r="AM65" s="108"/>
      <c r="AN65" s="107" t="e">
        <f aca="true" t="shared" si="28" ref="AN65:AZ65">SUM(AN63:AN64)</f>
        <v>#REF!</v>
      </c>
      <c r="AO65" s="107" t="e">
        <f t="shared" si="28"/>
        <v>#REF!</v>
      </c>
      <c r="AP65" s="107" t="e">
        <f t="shared" si="28"/>
        <v>#REF!</v>
      </c>
      <c r="AQ65" s="107" t="e">
        <f t="shared" si="28"/>
        <v>#REF!</v>
      </c>
      <c r="AR65" s="107" t="e">
        <f t="shared" si="28"/>
        <v>#REF!</v>
      </c>
      <c r="AS65" s="107" t="e">
        <f t="shared" si="28"/>
        <v>#REF!</v>
      </c>
      <c r="AT65" s="107" t="e">
        <f t="shared" si="28"/>
        <v>#REF!</v>
      </c>
      <c r="AU65" s="107" t="e">
        <f t="shared" si="28"/>
        <v>#REF!</v>
      </c>
      <c r="AV65" s="107" t="e">
        <f t="shared" si="28"/>
        <v>#REF!</v>
      </c>
      <c r="AW65" s="107" t="e">
        <f t="shared" si="28"/>
        <v>#REF!</v>
      </c>
      <c r="AX65" s="107" t="e">
        <f t="shared" si="28"/>
        <v>#REF!</v>
      </c>
      <c r="AY65" s="107" t="e">
        <f t="shared" si="28"/>
        <v>#REF!</v>
      </c>
      <c r="AZ65" s="264" t="e">
        <f t="shared" si="28"/>
        <v>#REF!</v>
      </c>
    </row>
    <row r="66" spans="1:52" ht="18" customHeight="1">
      <c r="A66">
        <v>15</v>
      </c>
      <c r="B66" s="86" t="str">
        <f>'作業シート'!B123</f>
        <v>福祉ホーム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135"/>
      <c r="AA66" t="str">
        <f t="shared" si="0"/>
        <v>OK</v>
      </c>
      <c r="AB66">
        <v>15</v>
      </c>
      <c r="AC66" s="86" t="str">
        <f>'作業シート'!B123</f>
        <v>福祉ホーム</v>
      </c>
      <c r="AD66" s="87"/>
      <c r="AE66" s="87"/>
      <c r="AF66" s="87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63"/>
    </row>
    <row r="67" spans="2:52" ht="18" customHeight="1">
      <c r="B67" s="88"/>
      <c r="C67" s="340"/>
      <c r="D67" s="89" t="s">
        <v>34</v>
      </c>
      <c r="E67" s="90">
        <f>'作業シート'!C129</f>
        <v>0</v>
      </c>
      <c r="F67" s="91">
        <f>H67+I67</f>
        <v>0</v>
      </c>
      <c r="G67" s="92"/>
      <c r="H67" s="91">
        <f>'作業シート'!F129</f>
        <v>0</v>
      </c>
      <c r="I67" s="91">
        <f>J67+S67</f>
        <v>0</v>
      </c>
      <c r="J67" s="91">
        <f>M67+N67</f>
        <v>0</v>
      </c>
      <c r="K67" s="92"/>
      <c r="L67" s="92"/>
      <c r="M67" s="91">
        <f>'作業シート'!K129</f>
        <v>0</v>
      </c>
      <c r="N67" s="91">
        <f>SUM(O67:R67)</f>
        <v>0</v>
      </c>
      <c r="O67" s="91">
        <f>'作業シート'!M129</f>
        <v>0</v>
      </c>
      <c r="P67" s="91">
        <f>'作業シート'!N129</f>
        <v>0</v>
      </c>
      <c r="Q67" s="91">
        <f>'作業シート'!O129</f>
        <v>0</v>
      </c>
      <c r="R67" s="91">
        <f>'作業シート'!P129</f>
        <v>0</v>
      </c>
      <c r="S67" s="91">
        <f>SUM(T67:Y67)</f>
        <v>0</v>
      </c>
      <c r="T67" s="91">
        <f>'作業シート'!R129</f>
        <v>0</v>
      </c>
      <c r="U67" s="91">
        <f>'作業シート'!S129</f>
        <v>0</v>
      </c>
      <c r="V67" s="91">
        <f>'作業シート'!T129</f>
        <v>0</v>
      </c>
      <c r="W67" s="91">
        <f>'作業シート'!U129</f>
        <v>0</v>
      </c>
      <c r="X67" s="91">
        <f>'作業シート'!V129</f>
        <v>0</v>
      </c>
      <c r="Y67" s="114">
        <f>'作業シート'!W129</f>
        <v>0</v>
      </c>
      <c r="Z67" s="136">
        <f>'作業シート'!X129</f>
        <v>0</v>
      </c>
      <c r="AA67" t="str">
        <f t="shared" si="0"/>
        <v>OK</v>
      </c>
      <c r="AC67" s="88"/>
      <c r="AD67" s="340"/>
      <c r="AE67" s="241" t="s">
        <v>34</v>
      </c>
      <c r="AF67" s="90">
        <f>_xlfn.COUNTIFS('作業シート'!X124:X128,BB1,'作業シート'!C124:C128,"&lt;&gt;")</f>
        <v>0</v>
      </c>
      <c r="AG67" s="91">
        <f>AI67+AJ67</f>
        <v>0</v>
      </c>
      <c r="AH67" s="250"/>
      <c r="AI67" s="91">
        <f>_xlfn.COUNTIFS('作業シート'!$F$124:$F$128,BB1,'作業シート'!$X$124:$X$128,BB1)</f>
        <v>0</v>
      </c>
      <c r="AJ67" s="91">
        <f>AK67+AT67</f>
        <v>0</v>
      </c>
      <c r="AK67" s="91">
        <f>AN67+AO67</f>
        <v>0</v>
      </c>
      <c r="AL67" s="246"/>
      <c r="AM67" s="246"/>
      <c r="AN67" s="91">
        <f>_xlfn.COUNTIFS('作業シート'!$K$124:$K$128,BB1,'作業シート'!$X$124:$X$128,BB1)</f>
        <v>0</v>
      </c>
      <c r="AO67" s="91">
        <f>SUM(AP67:AS67)</f>
        <v>0</v>
      </c>
      <c r="AP67" s="91">
        <f>_xlfn.COUNTIFS('作業シート'!$M$124:$M$128,BB1,'作業シート'!$X$124:$X$128,BB1)</f>
        <v>0</v>
      </c>
      <c r="AQ67" s="91">
        <f>_xlfn.COUNTIFS('作業シート'!$N$124:$N$128,BB1,'作業シート'!$X$124:$X$128,BB1)</f>
        <v>0</v>
      </c>
      <c r="AR67" s="91">
        <f>_xlfn.COUNTIFS('作業シート'!$O$124:$O$128,BB1,'作業シート'!$X$124:$X$128,BB1)</f>
        <v>0</v>
      </c>
      <c r="AS67" s="91">
        <f>_xlfn.COUNTIFS('作業シート'!$P$124:$P$128,BB1,'作業シート'!$X$124:$X$128,BB1)</f>
        <v>0</v>
      </c>
      <c r="AT67" s="91">
        <f>SUM(AU67:AZ67)</f>
        <v>0</v>
      </c>
      <c r="AU67" s="91">
        <f>_xlfn.COUNTIFS('作業シート'!$R$124:$R$128,BB1,'作業シート'!$X$124:$X$128,BB1)</f>
        <v>0</v>
      </c>
      <c r="AV67" s="91">
        <f>_xlfn.COUNTIFS('作業シート'!$S$124:$S$128,BB1,'作業シート'!$X$124:$X$128,BB1)</f>
        <v>0</v>
      </c>
      <c r="AW67" s="91">
        <f>_xlfn.COUNTIFS('作業シート'!$T$124:$T$128,BB1,'作業シート'!$X$124:$X$128,BB1)</f>
        <v>0</v>
      </c>
      <c r="AX67" s="91">
        <f>_xlfn.COUNTIFS('作業シート'!$U$124:$U$128,BB1,'作業シート'!$X$124:$X$128,BB1)</f>
        <v>0</v>
      </c>
      <c r="AY67" s="91">
        <f>_xlfn.COUNTIFS('作業シート'!$V$124:$V$128,BB1,'作業シート'!$X$124:$X$128,BB1)</f>
        <v>0</v>
      </c>
      <c r="AZ67" s="262">
        <f>_xlfn.COUNTIFS('作業シート'!$W$124:$W$128,BB1,'作業シート'!$X$124:$X$128,BB1)</f>
        <v>0</v>
      </c>
    </row>
    <row r="68" spans="2:52" ht="18" customHeight="1">
      <c r="B68" s="88"/>
      <c r="C68" s="340"/>
      <c r="D68" s="89" t="s">
        <v>35</v>
      </c>
      <c r="E68" s="90" t="e">
        <f>作業シート!#REF!</f>
        <v>#REF!</v>
      </c>
      <c r="F68" s="91" t="e">
        <f>H68+I68</f>
        <v>#REF!</v>
      </c>
      <c r="G68" s="92"/>
      <c r="H68" s="91" t="e">
        <f>作業シート!#REF!</f>
        <v>#REF!</v>
      </c>
      <c r="I68" s="91" t="e">
        <f>J68+S68</f>
        <v>#REF!</v>
      </c>
      <c r="J68" s="91" t="e">
        <f>M68+N68</f>
        <v>#REF!</v>
      </c>
      <c r="K68" s="92"/>
      <c r="L68" s="92"/>
      <c r="M68" s="91" t="e">
        <f>作業シート!#REF!</f>
        <v>#REF!</v>
      </c>
      <c r="N68" s="91" t="e">
        <f>SUM(O68:R68)</f>
        <v>#REF!</v>
      </c>
      <c r="O68" s="91" t="e">
        <f>作業シート!#REF!</f>
        <v>#REF!</v>
      </c>
      <c r="P68" s="91" t="e">
        <f>作業シート!#REF!</f>
        <v>#REF!</v>
      </c>
      <c r="Q68" s="91" t="e">
        <f>作業シート!#REF!</f>
        <v>#REF!</v>
      </c>
      <c r="R68" s="91" t="e">
        <f>作業シート!#REF!</f>
        <v>#REF!</v>
      </c>
      <c r="S68" s="91" t="e">
        <f>SUM(T68:Y68)</f>
        <v>#REF!</v>
      </c>
      <c r="T68" s="91" t="e">
        <f>作業シート!#REF!</f>
        <v>#REF!</v>
      </c>
      <c r="U68" s="91" t="e">
        <f>作業シート!#REF!</f>
        <v>#REF!</v>
      </c>
      <c r="V68" s="91" t="e">
        <f>作業シート!#REF!</f>
        <v>#REF!</v>
      </c>
      <c r="W68" s="91" t="e">
        <f>作業シート!#REF!</f>
        <v>#REF!</v>
      </c>
      <c r="X68" s="91" t="e">
        <f>作業シート!#REF!</f>
        <v>#REF!</v>
      </c>
      <c r="Y68" s="114" t="e">
        <f>作業シート!#REF!</f>
        <v>#REF!</v>
      </c>
      <c r="Z68" s="136" t="e">
        <f>作業シート!#REF!</f>
        <v>#REF!</v>
      </c>
      <c r="AA68" t="e">
        <f t="shared" si="0"/>
        <v>#REF!</v>
      </c>
      <c r="AC68" s="88"/>
      <c r="AD68" s="340"/>
      <c r="AE68" s="241" t="s">
        <v>35</v>
      </c>
      <c r="AF68" s="96" t="e">
        <f>_xlfn.COUNTIFS(作業シート!#REF!,BB1,作業シート!#REF!,"&lt;&gt;")</f>
        <v>#REF!</v>
      </c>
      <c r="AG68" s="91" t="e">
        <f>AI68+AJ68</f>
        <v>#REF!</v>
      </c>
      <c r="AH68" s="250"/>
      <c r="AI68" s="91" t="e">
        <f>_xlfn.COUNTIFS(作業シート!#REF!,BB1,作業シート!#REF!,BB1)</f>
        <v>#REF!</v>
      </c>
      <c r="AJ68" s="91" t="e">
        <f>AK68+AT68</f>
        <v>#REF!</v>
      </c>
      <c r="AK68" s="91" t="e">
        <f>AN68+AO68</f>
        <v>#REF!</v>
      </c>
      <c r="AL68" s="246"/>
      <c r="AM68" s="246"/>
      <c r="AN68" s="91" t="e">
        <f>_xlfn.COUNTIFS(作業シート!#REF!,BB1,作業シート!#REF!,BB1)</f>
        <v>#REF!</v>
      </c>
      <c r="AO68" s="91" t="e">
        <f>SUM(AP68:AS68)</f>
        <v>#REF!</v>
      </c>
      <c r="AP68" s="91" t="e">
        <f>_xlfn.COUNTIFS(作業シート!#REF!,BB1,作業シート!#REF!,BB1)</f>
        <v>#REF!</v>
      </c>
      <c r="AQ68" s="91" t="e">
        <f>_xlfn.COUNTIFS(作業シート!#REF!,BB1,作業シート!#REF!,BB1)</f>
        <v>#REF!</v>
      </c>
      <c r="AR68" s="91" t="e">
        <f>_xlfn.COUNTIFS(作業シート!#REF!,BB1,作業シート!#REF!,BB1)</f>
        <v>#REF!</v>
      </c>
      <c r="AS68" s="91" t="e">
        <f>_xlfn.COUNTIFS(作業シート!#REF!,BB1,作業シート!#REF!,BB1)</f>
        <v>#REF!</v>
      </c>
      <c r="AT68" s="91" t="e">
        <f>SUM(AU68:AZ68)</f>
        <v>#REF!</v>
      </c>
      <c r="AU68" s="91" t="e">
        <f>_xlfn.COUNTIFS(作業シート!#REF!,BB1,作業シート!#REF!,BB1)</f>
        <v>#REF!</v>
      </c>
      <c r="AV68" s="91" t="e">
        <f>_xlfn.COUNTIFS(作業シート!#REF!,BB1,作業シート!#REF!,BB1)</f>
        <v>#REF!</v>
      </c>
      <c r="AW68" s="91" t="e">
        <f>_xlfn.COUNTIFS(作業シート!#REF!,BB1,作業シート!#REF!,BB1)</f>
        <v>#REF!</v>
      </c>
      <c r="AX68" s="91" t="e">
        <f>_xlfn.COUNTIFS(作業シート!#REF!,BB1,作業シート!#REF!,BB1)</f>
        <v>#REF!</v>
      </c>
      <c r="AY68" s="91" t="e">
        <f>_xlfn.COUNTIFS(作業シート!#REF!,BB1,作業シート!#REF!,BB1)</f>
        <v>#REF!</v>
      </c>
      <c r="AZ68" s="262" t="e">
        <f>_xlfn.COUNTIFS(作業シート!#REF!,BB1,作業シート!#REF!,BB1)</f>
        <v>#REF!</v>
      </c>
    </row>
    <row r="69" spans="2:52" ht="18" customHeight="1" thickBot="1">
      <c r="B69" s="88"/>
      <c r="C69" s="340"/>
      <c r="D69" s="89" t="s">
        <v>36</v>
      </c>
      <c r="E69" s="90" t="e">
        <f>SUM(E67:E68)</f>
        <v>#REF!</v>
      </c>
      <c r="F69" s="107" t="e">
        <f aca="true" t="shared" si="29" ref="F69:Y69">SUM(F67:F68)</f>
        <v>#REF!</v>
      </c>
      <c r="G69" s="108"/>
      <c r="H69" s="107" t="e">
        <f t="shared" si="29"/>
        <v>#REF!</v>
      </c>
      <c r="I69" s="107" t="e">
        <f t="shared" si="29"/>
        <v>#REF!</v>
      </c>
      <c r="J69" s="107" t="e">
        <f t="shared" si="29"/>
        <v>#REF!</v>
      </c>
      <c r="K69" s="108"/>
      <c r="L69" s="108"/>
      <c r="M69" s="107" t="e">
        <f t="shared" si="29"/>
        <v>#REF!</v>
      </c>
      <c r="N69" s="107" t="e">
        <f t="shared" si="29"/>
        <v>#REF!</v>
      </c>
      <c r="O69" s="107" t="e">
        <f t="shared" si="29"/>
        <v>#REF!</v>
      </c>
      <c r="P69" s="107" t="e">
        <f t="shared" si="29"/>
        <v>#REF!</v>
      </c>
      <c r="Q69" s="107" t="e">
        <f t="shared" si="29"/>
        <v>#REF!</v>
      </c>
      <c r="R69" s="107" t="e">
        <f t="shared" si="29"/>
        <v>#REF!</v>
      </c>
      <c r="S69" s="107" t="e">
        <f t="shared" si="29"/>
        <v>#REF!</v>
      </c>
      <c r="T69" s="107" t="e">
        <f t="shared" si="29"/>
        <v>#REF!</v>
      </c>
      <c r="U69" s="107" t="e">
        <f t="shared" si="29"/>
        <v>#REF!</v>
      </c>
      <c r="V69" s="107" t="e">
        <f t="shared" si="29"/>
        <v>#REF!</v>
      </c>
      <c r="W69" s="107" t="e">
        <f t="shared" si="29"/>
        <v>#REF!</v>
      </c>
      <c r="X69" s="107" t="e">
        <f t="shared" si="29"/>
        <v>#REF!</v>
      </c>
      <c r="Y69" s="115" t="e">
        <f t="shared" si="29"/>
        <v>#REF!</v>
      </c>
      <c r="Z69" s="137" t="e">
        <f>SUM(Z67:Z68)</f>
        <v>#REF!</v>
      </c>
      <c r="AA69" t="e">
        <f t="shared" si="0"/>
        <v>#REF!</v>
      </c>
      <c r="AC69" s="88"/>
      <c r="AD69" s="340"/>
      <c r="AE69" s="241" t="s">
        <v>36</v>
      </c>
      <c r="AF69" s="90" t="e">
        <f>SUM(AF67:AF68)</f>
        <v>#REF!</v>
      </c>
      <c r="AG69" s="107" t="e">
        <f>SUM(AG67:AG68)</f>
        <v>#REF!</v>
      </c>
      <c r="AH69" s="108"/>
      <c r="AI69" s="107" t="e">
        <f>SUM(AI67:AI68)</f>
        <v>#REF!</v>
      </c>
      <c r="AJ69" s="107" t="e">
        <f>SUM(AJ67:AJ68)</f>
        <v>#REF!</v>
      </c>
      <c r="AK69" s="107" t="e">
        <f>SUM(AK67:AK68)</f>
        <v>#REF!</v>
      </c>
      <c r="AL69" s="108"/>
      <c r="AM69" s="108"/>
      <c r="AN69" s="107" t="e">
        <f aca="true" t="shared" si="30" ref="AN69:AZ69">SUM(AN67:AN68)</f>
        <v>#REF!</v>
      </c>
      <c r="AO69" s="107" t="e">
        <f t="shared" si="30"/>
        <v>#REF!</v>
      </c>
      <c r="AP69" s="107" t="e">
        <f t="shared" si="30"/>
        <v>#REF!</v>
      </c>
      <c r="AQ69" s="107" t="e">
        <f t="shared" si="30"/>
        <v>#REF!</v>
      </c>
      <c r="AR69" s="107" t="e">
        <f t="shared" si="30"/>
        <v>#REF!</v>
      </c>
      <c r="AS69" s="107" t="e">
        <f t="shared" si="30"/>
        <v>#REF!</v>
      </c>
      <c r="AT69" s="107" t="e">
        <f t="shared" si="30"/>
        <v>#REF!</v>
      </c>
      <c r="AU69" s="107" t="e">
        <f t="shared" si="30"/>
        <v>#REF!</v>
      </c>
      <c r="AV69" s="107" t="e">
        <f t="shared" si="30"/>
        <v>#REF!</v>
      </c>
      <c r="AW69" s="107" t="e">
        <f t="shared" si="30"/>
        <v>#REF!</v>
      </c>
      <c r="AX69" s="107" t="e">
        <f t="shared" si="30"/>
        <v>#REF!</v>
      </c>
      <c r="AY69" s="107" t="e">
        <f t="shared" si="30"/>
        <v>#REF!</v>
      </c>
      <c r="AZ69" s="264" t="e">
        <f t="shared" si="30"/>
        <v>#REF!</v>
      </c>
    </row>
    <row r="70" spans="1:52" ht="18" customHeight="1">
      <c r="A70">
        <v>16</v>
      </c>
      <c r="B70" s="86" t="str">
        <f>'作業シート'!B131</f>
        <v>地域活動支援センター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135"/>
      <c r="AA70" t="str">
        <f t="shared" si="0"/>
        <v>OK</v>
      </c>
      <c r="AB70">
        <v>16</v>
      </c>
      <c r="AC70" s="86" t="str">
        <f>'作業シート'!B131</f>
        <v>地域活動支援センター</v>
      </c>
      <c r="AD70" s="87"/>
      <c r="AE70" s="87"/>
      <c r="AF70" s="87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63"/>
    </row>
    <row r="71" spans="2:52" ht="18" customHeight="1">
      <c r="B71" s="88"/>
      <c r="C71" s="340"/>
      <c r="D71" s="89" t="s">
        <v>34</v>
      </c>
      <c r="E71" s="90">
        <f>'作業シート'!C137</f>
        <v>0</v>
      </c>
      <c r="F71" s="91">
        <f>H71+I71</f>
        <v>0</v>
      </c>
      <c r="G71" s="92"/>
      <c r="H71" s="91">
        <f>'作業シート'!F137</f>
        <v>0</v>
      </c>
      <c r="I71" s="91">
        <f>J71+S71</f>
        <v>0</v>
      </c>
      <c r="J71" s="91">
        <f>M71+N71</f>
        <v>0</v>
      </c>
      <c r="K71" s="92"/>
      <c r="L71" s="92"/>
      <c r="M71" s="91">
        <f>'作業シート'!K137</f>
        <v>0</v>
      </c>
      <c r="N71" s="91">
        <f>SUM(O71:R71)</f>
        <v>0</v>
      </c>
      <c r="O71" s="91">
        <f>'作業シート'!M137</f>
        <v>0</v>
      </c>
      <c r="P71" s="91">
        <f>'作業シート'!N137</f>
        <v>0</v>
      </c>
      <c r="Q71" s="91">
        <f>'作業シート'!O137</f>
        <v>0</v>
      </c>
      <c r="R71" s="91">
        <f>'作業シート'!P137</f>
        <v>0</v>
      </c>
      <c r="S71" s="91">
        <f>SUM(T71:Y71)</f>
        <v>0</v>
      </c>
      <c r="T71" s="91">
        <f>'作業シート'!R137</f>
        <v>0</v>
      </c>
      <c r="U71" s="91">
        <f>'作業シート'!S137</f>
        <v>0</v>
      </c>
      <c r="V71" s="91">
        <f>'作業シート'!T137</f>
        <v>0</v>
      </c>
      <c r="W71" s="91">
        <f>'作業シート'!U137</f>
        <v>0</v>
      </c>
      <c r="X71" s="91">
        <f>'作業シート'!V137</f>
        <v>0</v>
      </c>
      <c r="Y71" s="114">
        <f>'作業シート'!W137</f>
        <v>0</v>
      </c>
      <c r="Z71" s="136">
        <f>'作業シート'!X137</f>
        <v>0</v>
      </c>
      <c r="AA71" t="str">
        <f t="shared" si="0"/>
        <v>OK</v>
      </c>
      <c r="AC71" s="88"/>
      <c r="AD71" s="340"/>
      <c r="AE71" s="241" t="s">
        <v>34</v>
      </c>
      <c r="AF71" s="90">
        <f>_xlfn.COUNTIFS('作業シート'!X132:X136,BB1,'作業シート'!C132:C136,"&lt;&gt;")</f>
        <v>0</v>
      </c>
      <c r="AG71" s="91">
        <f>AI71+AJ71</f>
        <v>0</v>
      </c>
      <c r="AH71" s="250"/>
      <c r="AI71" s="91">
        <f>_xlfn.COUNTIFS('作業シート'!$F$132:$F$136,BB1,'作業シート'!$X$132:$X$136,BB1)</f>
        <v>0</v>
      </c>
      <c r="AJ71" s="91">
        <f>AK71+AT71</f>
        <v>0</v>
      </c>
      <c r="AK71" s="91">
        <f>AN71+AO71</f>
        <v>0</v>
      </c>
      <c r="AL71" s="246"/>
      <c r="AM71" s="246"/>
      <c r="AN71" s="91">
        <f>_xlfn.COUNTIFS('作業シート'!$K$132:$K$136,BB1,'作業シート'!$X$132:$X$136,BB1)</f>
        <v>0</v>
      </c>
      <c r="AO71" s="91">
        <f>SUM(AP71:AS71)</f>
        <v>0</v>
      </c>
      <c r="AP71" s="91">
        <f>_xlfn.COUNTIFS('作業シート'!$M$132:$M$136,BB1,'作業シート'!$X$132:$X$136,BB1)</f>
        <v>0</v>
      </c>
      <c r="AQ71" s="91">
        <f>_xlfn.COUNTIFS('作業シート'!$N$132:$N$136,BB1,'作業シート'!$X$132:$X$136,BB1)</f>
        <v>0</v>
      </c>
      <c r="AR71" s="91">
        <f>_xlfn.COUNTIFS('作業シート'!$O$132:$O$136,BB1,'作業シート'!$X$132:$X$136,BB1)</f>
        <v>0</v>
      </c>
      <c r="AS71" s="91">
        <f>_xlfn.COUNTIFS('作業シート'!$P$132:$P$136,BB1,'作業シート'!$X$132:$X$136,BB1)</f>
        <v>0</v>
      </c>
      <c r="AT71" s="91">
        <f>SUM(AU71:AZ71)</f>
        <v>0</v>
      </c>
      <c r="AU71" s="91">
        <f>_xlfn.COUNTIFS('作業シート'!$R$132:$R$136,BB1,'作業シート'!$X$132:$X$136,BB1)</f>
        <v>0</v>
      </c>
      <c r="AV71" s="91">
        <f>_xlfn.COUNTIFS('作業シート'!$S$132:$S$136,BB1,'作業シート'!$X$132:$X$136,BB1)</f>
        <v>0</v>
      </c>
      <c r="AW71" s="91">
        <f>_xlfn.COUNTIFS('作業シート'!$T$132:$T$136,BB1,'作業シート'!$X$132:$X$136,BB1)</f>
        <v>0</v>
      </c>
      <c r="AX71" s="91">
        <f>_xlfn.COUNTIFS('作業シート'!$U$132:$U$136,BB1,'作業シート'!$X$132:$X$136,BB1)</f>
        <v>0</v>
      </c>
      <c r="AY71" s="91">
        <f>_xlfn.COUNTIFS('作業シート'!$V$132:$V$136,BB1,'作業シート'!$X$132:$X$136,BB1)</f>
        <v>0</v>
      </c>
      <c r="AZ71" s="262">
        <f>_xlfn.COUNTIFS('作業シート'!$W$132:$W$136,BB1,'作業シート'!$X$132:$X$136,BB1)</f>
        <v>0</v>
      </c>
    </row>
    <row r="72" spans="2:52" ht="18" customHeight="1">
      <c r="B72" s="88"/>
      <c r="C72" s="340"/>
      <c r="D72" s="89" t="s">
        <v>35</v>
      </c>
      <c r="E72" s="90" t="e">
        <f>作業シート!#REF!</f>
        <v>#REF!</v>
      </c>
      <c r="F72" s="91" t="e">
        <f>H72+I72</f>
        <v>#REF!</v>
      </c>
      <c r="G72" s="92"/>
      <c r="H72" s="91" t="e">
        <f>作業シート!#REF!</f>
        <v>#REF!</v>
      </c>
      <c r="I72" s="91" t="e">
        <f>J72+S72</f>
        <v>#REF!</v>
      </c>
      <c r="J72" s="91" t="e">
        <f>M72+N72</f>
        <v>#REF!</v>
      </c>
      <c r="K72" s="92"/>
      <c r="L72" s="92"/>
      <c r="M72" s="91" t="e">
        <f>作業シート!#REF!</f>
        <v>#REF!</v>
      </c>
      <c r="N72" s="91" t="e">
        <f>SUM(O72:R72)</f>
        <v>#REF!</v>
      </c>
      <c r="O72" s="91" t="e">
        <f>作業シート!#REF!</f>
        <v>#REF!</v>
      </c>
      <c r="P72" s="91" t="e">
        <f>作業シート!#REF!</f>
        <v>#REF!</v>
      </c>
      <c r="Q72" s="91" t="e">
        <f>作業シート!#REF!</f>
        <v>#REF!</v>
      </c>
      <c r="R72" s="91" t="e">
        <f>作業シート!#REF!</f>
        <v>#REF!</v>
      </c>
      <c r="S72" s="91" t="e">
        <f>SUM(T72:Y72)</f>
        <v>#REF!</v>
      </c>
      <c r="T72" s="91" t="e">
        <f>作業シート!#REF!</f>
        <v>#REF!</v>
      </c>
      <c r="U72" s="91" t="e">
        <f>作業シート!#REF!</f>
        <v>#REF!</v>
      </c>
      <c r="V72" s="91" t="e">
        <f>作業シート!#REF!</f>
        <v>#REF!</v>
      </c>
      <c r="W72" s="91" t="e">
        <f>作業シート!#REF!</f>
        <v>#REF!</v>
      </c>
      <c r="X72" s="91" t="e">
        <f>作業シート!#REF!</f>
        <v>#REF!</v>
      </c>
      <c r="Y72" s="114" t="e">
        <f>作業シート!#REF!</f>
        <v>#REF!</v>
      </c>
      <c r="Z72" s="136" t="e">
        <f>作業シート!#REF!</f>
        <v>#REF!</v>
      </c>
      <c r="AA72" t="e">
        <f aca="true" t="shared" si="31" ref="AA72:AA89">IF(E72&lt;=F72,"OK","要確認")</f>
        <v>#REF!</v>
      </c>
      <c r="AC72" s="88"/>
      <c r="AD72" s="340"/>
      <c r="AE72" s="241" t="s">
        <v>35</v>
      </c>
      <c r="AF72" s="96" t="e">
        <f>_xlfn.COUNTIFS(作業シート!#REF!,BB1,作業シート!#REF!,"&lt;&gt;")</f>
        <v>#REF!</v>
      </c>
      <c r="AG72" s="91" t="e">
        <f>AI72+AJ72</f>
        <v>#REF!</v>
      </c>
      <c r="AH72" s="250"/>
      <c r="AI72" s="91" t="e">
        <f>_xlfn.COUNTIFS(作業シート!#REF!,BB1,作業シート!#REF!,BB1)</f>
        <v>#REF!</v>
      </c>
      <c r="AJ72" s="91" t="e">
        <f>AK72+AT72</f>
        <v>#REF!</v>
      </c>
      <c r="AK72" s="91" t="e">
        <f>AN72+AO72</f>
        <v>#REF!</v>
      </c>
      <c r="AL72" s="246"/>
      <c r="AM72" s="246"/>
      <c r="AN72" s="91" t="e">
        <f>_xlfn.COUNTIFS(作業シート!#REF!,BB1,作業シート!#REF!,BB1)</f>
        <v>#REF!</v>
      </c>
      <c r="AO72" s="91" t="e">
        <f>SUM(AP72:AS72)</f>
        <v>#REF!</v>
      </c>
      <c r="AP72" s="91" t="e">
        <f>_xlfn.COUNTIFS(作業シート!#REF!,BB1,作業シート!#REF!,BB1)</f>
        <v>#REF!</v>
      </c>
      <c r="AQ72" s="91" t="e">
        <f>_xlfn.COUNTIFS(作業シート!#REF!,BB1,作業シート!#REF!,BB1)</f>
        <v>#REF!</v>
      </c>
      <c r="AR72" s="91" t="e">
        <f>_xlfn.COUNTIFS(作業シート!#REF!,BB1,作業シート!#REF!,BB1)</f>
        <v>#REF!</v>
      </c>
      <c r="AS72" s="91" t="e">
        <f>_xlfn.COUNTIFS(作業シート!#REF!,BB1,作業シート!#REF!,BB1)</f>
        <v>#REF!</v>
      </c>
      <c r="AT72" s="91" t="e">
        <f>SUM(AU72:AZ72)</f>
        <v>#REF!</v>
      </c>
      <c r="AU72" s="91" t="e">
        <f>_xlfn.COUNTIFS(作業シート!#REF!,BB1,作業シート!#REF!,BB1)</f>
        <v>#REF!</v>
      </c>
      <c r="AV72" s="91" t="e">
        <f>_xlfn.COUNTIFS(作業シート!#REF!,BB1,作業シート!#REF!,BB1)</f>
        <v>#REF!</v>
      </c>
      <c r="AW72" s="91" t="e">
        <f>_xlfn.COUNTIFS(作業シート!#REF!,BB1,作業シート!#REF!,BB1)</f>
        <v>#REF!</v>
      </c>
      <c r="AX72" s="91" t="e">
        <f>_xlfn.COUNTIFS(作業シート!#REF!,BB1,作業シート!#REF!,BB1)</f>
        <v>#REF!</v>
      </c>
      <c r="AY72" s="91" t="e">
        <f>_xlfn.COUNTIFS(作業シート!#REF!,BB1,作業シート!#REF!,BB1)</f>
        <v>#REF!</v>
      </c>
      <c r="AZ72" s="262" t="e">
        <f>_xlfn.COUNTIFS(作業シート!#REF!,BB1,作業シート!#REF!,BB1)</f>
        <v>#REF!</v>
      </c>
    </row>
    <row r="73" spans="2:52" ht="18" customHeight="1" thickBot="1">
      <c r="B73" s="88"/>
      <c r="C73" s="340"/>
      <c r="D73" s="89" t="s">
        <v>36</v>
      </c>
      <c r="E73" s="90" t="e">
        <f>SUM(E71:E72)</f>
        <v>#REF!</v>
      </c>
      <c r="F73" s="107" t="e">
        <f aca="true" t="shared" si="32" ref="F73:Y73">SUM(F71:F72)</f>
        <v>#REF!</v>
      </c>
      <c r="G73" s="108"/>
      <c r="H73" s="107" t="e">
        <f t="shared" si="32"/>
        <v>#REF!</v>
      </c>
      <c r="I73" s="107" t="e">
        <f t="shared" si="32"/>
        <v>#REF!</v>
      </c>
      <c r="J73" s="107" t="e">
        <f t="shared" si="32"/>
        <v>#REF!</v>
      </c>
      <c r="K73" s="108"/>
      <c r="L73" s="108"/>
      <c r="M73" s="107" t="e">
        <f t="shared" si="32"/>
        <v>#REF!</v>
      </c>
      <c r="N73" s="107" t="e">
        <f t="shared" si="32"/>
        <v>#REF!</v>
      </c>
      <c r="O73" s="107" t="e">
        <f t="shared" si="32"/>
        <v>#REF!</v>
      </c>
      <c r="P73" s="107" t="e">
        <f t="shared" si="32"/>
        <v>#REF!</v>
      </c>
      <c r="Q73" s="107" t="e">
        <f t="shared" si="32"/>
        <v>#REF!</v>
      </c>
      <c r="R73" s="107" t="e">
        <f t="shared" si="32"/>
        <v>#REF!</v>
      </c>
      <c r="S73" s="107" t="e">
        <f t="shared" si="32"/>
        <v>#REF!</v>
      </c>
      <c r="T73" s="107" t="e">
        <f t="shared" si="32"/>
        <v>#REF!</v>
      </c>
      <c r="U73" s="107" t="e">
        <f t="shared" si="32"/>
        <v>#REF!</v>
      </c>
      <c r="V73" s="107" t="e">
        <f t="shared" si="32"/>
        <v>#REF!</v>
      </c>
      <c r="W73" s="107" t="e">
        <f t="shared" si="32"/>
        <v>#REF!</v>
      </c>
      <c r="X73" s="107" t="e">
        <f t="shared" si="32"/>
        <v>#REF!</v>
      </c>
      <c r="Y73" s="115" t="e">
        <f t="shared" si="32"/>
        <v>#REF!</v>
      </c>
      <c r="Z73" s="137" t="e">
        <f>SUM(Z71:Z72)</f>
        <v>#REF!</v>
      </c>
      <c r="AA73" t="e">
        <f t="shared" si="31"/>
        <v>#REF!</v>
      </c>
      <c r="AC73" s="88"/>
      <c r="AD73" s="340"/>
      <c r="AE73" s="241" t="s">
        <v>36</v>
      </c>
      <c r="AF73" s="90" t="e">
        <f>SUM(AF71:AF72)</f>
        <v>#REF!</v>
      </c>
      <c r="AG73" s="107" t="e">
        <f>SUM(AG71:AG72)</f>
        <v>#REF!</v>
      </c>
      <c r="AH73" s="108"/>
      <c r="AI73" s="107" t="e">
        <f>SUM(AI71:AI72)</f>
        <v>#REF!</v>
      </c>
      <c r="AJ73" s="107" t="e">
        <f>SUM(AJ71:AJ72)</f>
        <v>#REF!</v>
      </c>
      <c r="AK73" s="107" t="e">
        <f>SUM(AK71:AK72)</f>
        <v>#REF!</v>
      </c>
      <c r="AL73" s="108"/>
      <c r="AM73" s="108"/>
      <c r="AN73" s="107" t="e">
        <f aca="true" t="shared" si="33" ref="AN73:AZ73">SUM(AN71:AN72)</f>
        <v>#REF!</v>
      </c>
      <c r="AO73" s="107" t="e">
        <f t="shared" si="33"/>
        <v>#REF!</v>
      </c>
      <c r="AP73" s="107" t="e">
        <f t="shared" si="33"/>
        <v>#REF!</v>
      </c>
      <c r="AQ73" s="107" t="e">
        <f t="shared" si="33"/>
        <v>#REF!</v>
      </c>
      <c r="AR73" s="107" t="e">
        <f t="shared" si="33"/>
        <v>#REF!</v>
      </c>
      <c r="AS73" s="107" t="e">
        <f t="shared" si="33"/>
        <v>#REF!</v>
      </c>
      <c r="AT73" s="107" t="e">
        <f t="shared" si="33"/>
        <v>#REF!</v>
      </c>
      <c r="AU73" s="107" t="e">
        <f t="shared" si="33"/>
        <v>#REF!</v>
      </c>
      <c r="AV73" s="107" t="e">
        <f t="shared" si="33"/>
        <v>#REF!</v>
      </c>
      <c r="AW73" s="107" t="e">
        <f t="shared" si="33"/>
        <v>#REF!</v>
      </c>
      <c r="AX73" s="107" t="e">
        <f t="shared" si="33"/>
        <v>#REF!</v>
      </c>
      <c r="AY73" s="107" t="e">
        <f t="shared" si="33"/>
        <v>#REF!</v>
      </c>
      <c r="AZ73" s="264" t="e">
        <f t="shared" si="33"/>
        <v>#REF!</v>
      </c>
    </row>
    <row r="74" spans="1:52" ht="18" customHeight="1">
      <c r="A74">
        <v>17</v>
      </c>
      <c r="B74" s="86" t="str">
        <f>'作業シート'!B139</f>
        <v>盲人ホーム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135"/>
      <c r="AA74" t="str">
        <f t="shared" si="31"/>
        <v>OK</v>
      </c>
      <c r="AB74">
        <v>17</v>
      </c>
      <c r="AC74" s="86" t="str">
        <f>'作業シート'!B139</f>
        <v>盲人ホーム</v>
      </c>
      <c r="AD74" s="87"/>
      <c r="AE74" s="87"/>
      <c r="AF74" s="87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63"/>
    </row>
    <row r="75" spans="2:52" ht="18" customHeight="1">
      <c r="B75" s="88"/>
      <c r="C75" s="340"/>
      <c r="D75" s="89" t="s">
        <v>34</v>
      </c>
      <c r="E75" s="90">
        <f>'作業シート'!C145</f>
        <v>0</v>
      </c>
      <c r="F75" s="91">
        <f>H75+I75</f>
        <v>0</v>
      </c>
      <c r="G75" s="92"/>
      <c r="H75" s="91">
        <f>'作業シート'!F145</f>
        <v>0</v>
      </c>
      <c r="I75" s="91">
        <f>J75+S75</f>
        <v>0</v>
      </c>
      <c r="J75" s="91">
        <f>M75+N75</f>
        <v>0</v>
      </c>
      <c r="K75" s="92"/>
      <c r="L75" s="92"/>
      <c r="M75" s="91">
        <f>'作業シート'!K145</f>
        <v>0</v>
      </c>
      <c r="N75" s="91">
        <f>SUM(O75:R75)</f>
        <v>0</v>
      </c>
      <c r="O75" s="91">
        <f>'作業シート'!M145</f>
        <v>0</v>
      </c>
      <c r="P75" s="91">
        <f>'作業シート'!N145</f>
        <v>0</v>
      </c>
      <c r="Q75" s="91">
        <f>'作業シート'!O145</f>
        <v>0</v>
      </c>
      <c r="R75" s="91">
        <f>'作業シート'!P145</f>
        <v>0</v>
      </c>
      <c r="S75" s="91">
        <f>SUM(T75:Y75)</f>
        <v>0</v>
      </c>
      <c r="T75" s="91">
        <f>'作業シート'!R145</f>
        <v>0</v>
      </c>
      <c r="U75" s="91">
        <f>'作業シート'!S145</f>
        <v>0</v>
      </c>
      <c r="V75" s="91">
        <f>'作業シート'!T145</f>
        <v>0</v>
      </c>
      <c r="W75" s="91">
        <f>'作業シート'!U145</f>
        <v>0</v>
      </c>
      <c r="X75" s="91">
        <f>'作業シート'!V145</f>
        <v>0</v>
      </c>
      <c r="Y75" s="114">
        <f>'作業シート'!W145</f>
        <v>0</v>
      </c>
      <c r="Z75" s="136">
        <f>'作業シート'!X145</f>
        <v>0</v>
      </c>
      <c r="AA75" t="str">
        <f t="shared" si="31"/>
        <v>OK</v>
      </c>
      <c r="AC75" s="88"/>
      <c r="AD75" s="340"/>
      <c r="AE75" s="241" t="s">
        <v>34</v>
      </c>
      <c r="AF75" s="90">
        <f>_xlfn.COUNTIFS('作業シート'!X140:X144,BB1,'作業シート'!C140:C144,"&lt;&gt;")</f>
        <v>0</v>
      </c>
      <c r="AG75" s="91">
        <f>AI75+AJ75</f>
        <v>0</v>
      </c>
      <c r="AH75" s="250"/>
      <c r="AI75" s="91">
        <f>_xlfn.COUNTIFS('作業シート'!$F$140:$F$144,BB1,'作業シート'!$X$140:$X$144,BB1)</f>
        <v>0</v>
      </c>
      <c r="AJ75" s="91">
        <f>AK75+AT75</f>
        <v>0</v>
      </c>
      <c r="AK75" s="91">
        <f>AN75+AO75</f>
        <v>0</v>
      </c>
      <c r="AL75" s="246"/>
      <c r="AM75" s="246"/>
      <c r="AN75" s="91">
        <f>_xlfn.COUNTIFS('作業シート'!$K$140:$K$144,BB1,'作業シート'!$X$140:$X$144,BB1)</f>
        <v>0</v>
      </c>
      <c r="AO75" s="91">
        <f>SUM(AP75:AS75)</f>
        <v>0</v>
      </c>
      <c r="AP75" s="91">
        <f>_xlfn.COUNTIFS('作業シート'!$M$140:$M$144,BB1,'作業シート'!$X$140:$X$144,BB1)</f>
        <v>0</v>
      </c>
      <c r="AQ75" s="91">
        <f>_xlfn.COUNTIFS('作業シート'!$N$140:$N$144,BB1,'作業シート'!$X$140:$X$144,BB1)</f>
        <v>0</v>
      </c>
      <c r="AR75" s="91">
        <f>_xlfn.COUNTIFS('作業シート'!$O$140:$O$144,BB1,'作業シート'!$X$140:$X$144,BB1)</f>
        <v>0</v>
      </c>
      <c r="AS75" s="91">
        <f>_xlfn.COUNTIFS('作業シート'!$P$140:$P$144,BB1,'作業シート'!$X$140:$X$144,BB1)</f>
        <v>0</v>
      </c>
      <c r="AT75" s="91">
        <f>SUM(AU75:AZ75)</f>
        <v>0</v>
      </c>
      <c r="AU75" s="91">
        <f>_xlfn.COUNTIFS('作業シート'!$R$140:$R$144,BB1,'作業シート'!$X$140:$X$144,BB1)</f>
        <v>0</v>
      </c>
      <c r="AV75" s="91">
        <f>_xlfn.COUNTIFS('作業シート'!$S$140:$S$144,BB1,'作業シート'!$X$140:$X$144,BB1)</f>
        <v>0</v>
      </c>
      <c r="AW75" s="91">
        <f>_xlfn.COUNTIFS('作業シート'!$T$140:$T$144,BB1,'作業シート'!$X$140:$X$144,BB1)</f>
        <v>0</v>
      </c>
      <c r="AX75" s="91">
        <f>_xlfn.COUNTIFS('作業シート'!$U$140:$U$144,BB1,'作業シート'!$X$140:$X$144,BB1)</f>
        <v>0</v>
      </c>
      <c r="AY75" s="91">
        <f>_xlfn.COUNTIFS('作業シート'!$V$140:$V$144,BB1,'作業シート'!$X$140:$X$144,BB1)</f>
        <v>0</v>
      </c>
      <c r="AZ75" s="262">
        <f>_xlfn.COUNTIFS('作業シート'!$W$140:$W$144,BB1,'作業シート'!$X$140:$X$144,BB1)</f>
        <v>0</v>
      </c>
    </row>
    <row r="76" spans="2:52" ht="18" customHeight="1">
      <c r="B76" s="88"/>
      <c r="C76" s="340"/>
      <c r="D76" s="89" t="s">
        <v>35</v>
      </c>
      <c r="E76" s="90" t="e">
        <f>作業シート!#REF!</f>
        <v>#REF!</v>
      </c>
      <c r="F76" s="91" t="e">
        <f>H76+I76</f>
        <v>#REF!</v>
      </c>
      <c r="G76" s="92"/>
      <c r="H76" s="91" t="e">
        <f>作業シート!#REF!</f>
        <v>#REF!</v>
      </c>
      <c r="I76" s="91" t="e">
        <f>J76+S76</f>
        <v>#REF!</v>
      </c>
      <c r="J76" s="91" t="e">
        <f>M76+N76</f>
        <v>#REF!</v>
      </c>
      <c r="K76" s="92"/>
      <c r="L76" s="92"/>
      <c r="M76" s="91" t="e">
        <f>作業シート!#REF!</f>
        <v>#REF!</v>
      </c>
      <c r="N76" s="91" t="e">
        <f>SUM(O76:R76)</f>
        <v>#REF!</v>
      </c>
      <c r="O76" s="91" t="e">
        <f>作業シート!#REF!</f>
        <v>#REF!</v>
      </c>
      <c r="P76" s="91" t="e">
        <f>作業シート!#REF!</f>
        <v>#REF!</v>
      </c>
      <c r="Q76" s="91" t="e">
        <f>作業シート!#REF!</f>
        <v>#REF!</v>
      </c>
      <c r="R76" s="91" t="e">
        <f>作業シート!#REF!</f>
        <v>#REF!</v>
      </c>
      <c r="S76" s="91" t="e">
        <f>SUM(T76:Y76)</f>
        <v>#REF!</v>
      </c>
      <c r="T76" s="91" t="e">
        <f>作業シート!#REF!</f>
        <v>#REF!</v>
      </c>
      <c r="U76" s="91" t="e">
        <f>作業シート!#REF!</f>
        <v>#REF!</v>
      </c>
      <c r="V76" s="91" t="e">
        <f>作業シート!#REF!</f>
        <v>#REF!</v>
      </c>
      <c r="W76" s="91" t="e">
        <f>作業シート!#REF!</f>
        <v>#REF!</v>
      </c>
      <c r="X76" s="91" t="e">
        <f>作業シート!#REF!</f>
        <v>#REF!</v>
      </c>
      <c r="Y76" s="114" t="e">
        <f>作業シート!#REF!</f>
        <v>#REF!</v>
      </c>
      <c r="Z76" s="136" t="e">
        <f>作業シート!#REF!</f>
        <v>#REF!</v>
      </c>
      <c r="AA76" t="e">
        <f t="shared" si="31"/>
        <v>#REF!</v>
      </c>
      <c r="AC76" s="88"/>
      <c r="AD76" s="340"/>
      <c r="AE76" s="241" t="s">
        <v>35</v>
      </c>
      <c r="AF76" s="96" t="e">
        <f>_xlfn.COUNTIFS(作業シート!#REF!,BB1,作業シート!#REF!,"&lt;&gt;")</f>
        <v>#REF!</v>
      </c>
      <c r="AG76" s="91" t="e">
        <f>AI76+AJ76</f>
        <v>#REF!</v>
      </c>
      <c r="AH76" s="250"/>
      <c r="AI76" s="91" t="e">
        <f>_xlfn.COUNTIFS(作業シート!#REF!,BB1,作業シート!#REF!,BB1)</f>
        <v>#REF!</v>
      </c>
      <c r="AJ76" s="91" t="e">
        <f>AK76+AT76</f>
        <v>#REF!</v>
      </c>
      <c r="AK76" s="91" t="e">
        <f>AN76+AO76</f>
        <v>#REF!</v>
      </c>
      <c r="AL76" s="246"/>
      <c r="AM76" s="246"/>
      <c r="AN76" s="91" t="e">
        <f>_xlfn.COUNTIFS(作業シート!#REF!,BB1,作業シート!#REF!,BB1)</f>
        <v>#REF!</v>
      </c>
      <c r="AO76" s="91" t="e">
        <f>SUM(AP76:AS76)</f>
        <v>#REF!</v>
      </c>
      <c r="AP76" s="91" t="e">
        <f>_xlfn.COUNTIFS(作業シート!#REF!,BB1,作業シート!#REF!,BB1)</f>
        <v>#REF!</v>
      </c>
      <c r="AQ76" s="91" t="e">
        <f>_xlfn.COUNTIFS(作業シート!#REF!,BB1,作業シート!#REF!,BB1)</f>
        <v>#REF!</v>
      </c>
      <c r="AR76" s="91" t="e">
        <f>_xlfn.COUNTIFS(作業シート!#REF!,BB1,作業シート!#REF!,BB1)</f>
        <v>#REF!</v>
      </c>
      <c r="AS76" s="91" t="e">
        <f>_xlfn.COUNTIFS(作業シート!#REF!,BB1,作業シート!#REF!,BB1)</f>
        <v>#REF!</v>
      </c>
      <c r="AT76" s="91" t="e">
        <f>SUM(AU76:AZ76)</f>
        <v>#REF!</v>
      </c>
      <c r="AU76" s="91" t="e">
        <f>_xlfn.COUNTIFS(作業シート!#REF!,BB1,作業シート!#REF!,BB1)</f>
        <v>#REF!</v>
      </c>
      <c r="AV76" s="91" t="e">
        <f>_xlfn.COUNTIFS(作業シート!#REF!,BB1,作業シート!#REF!,BB1)</f>
        <v>#REF!</v>
      </c>
      <c r="AW76" s="91" t="e">
        <f>_xlfn.COUNTIFS(作業シート!#REF!,BB1,作業シート!#REF!,BB1)</f>
        <v>#REF!</v>
      </c>
      <c r="AX76" s="91" t="e">
        <f>_xlfn.COUNTIFS(作業シート!#REF!,BB1,作業シート!#REF!,BB1)</f>
        <v>#REF!</v>
      </c>
      <c r="AY76" s="91" t="e">
        <f>_xlfn.COUNTIFS(作業シート!#REF!,BB1,作業シート!#REF!,BB1)</f>
        <v>#REF!</v>
      </c>
      <c r="AZ76" s="262" t="e">
        <f>_xlfn.COUNTIFS(作業シート!#REF!,BB1,作業シート!#REF!,BB1)</f>
        <v>#REF!</v>
      </c>
    </row>
    <row r="77" spans="2:52" ht="18" customHeight="1" thickBot="1">
      <c r="B77" s="88"/>
      <c r="C77" s="340"/>
      <c r="D77" s="89" t="s">
        <v>36</v>
      </c>
      <c r="E77" s="90" t="e">
        <f>SUM(E75:E76)</f>
        <v>#REF!</v>
      </c>
      <c r="F77" s="107" t="e">
        <f aca="true" t="shared" si="34" ref="F77:Y77">SUM(F75:F76)</f>
        <v>#REF!</v>
      </c>
      <c r="G77" s="108"/>
      <c r="H77" s="107" t="e">
        <f t="shared" si="34"/>
        <v>#REF!</v>
      </c>
      <c r="I77" s="107" t="e">
        <f t="shared" si="34"/>
        <v>#REF!</v>
      </c>
      <c r="J77" s="107" t="e">
        <f t="shared" si="34"/>
        <v>#REF!</v>
      </c>
      <c r="K77" s="108"/>
      <c r="L77" s="108"/>
      <c r="M77" s="107" t="e">
        <f t="shared" si="34"/>
        <v>#REF!</v>
      </c>
      <c r="N77" s="107" t="e">
        <f t="shared" si="34"/>
        <v>#REF!</v>
      </c>
      <c r="O77" s="107" t="e">
        <f t="shared" si="34"/>
        <v>#REF!</v>
      </c>
      <c r="P77" s="107" t="e">
        <f t="shared" si="34"/>
        <v>#REF!</v>
      </c>
      <c r="Q77" s="107" t="e">
        <f t="shared" si="34"/>
        <v>#REF!</v>
      </c>
      <c r="R77" s="107" t="e">
        <f t="shared" si="34"/>
        <v>#REF!</v>
      </c>
      <c r="S77" s="107" t="e">
        <f t="shared" si="34"/>
        <v>#REF!</v>
      </c>
      <c r="T77" s="107" t="e">
        <f t="shared" si="34"/>
        <v>#REF!</v>
      </c>
      <c r="U77" s="107" t="e">
        <f t="shared" si="34"/>
        <v>#REF!</v>
      </c>
      <c r="V77" s="107" t="e">
        <f t="shared" si="34"/>
        <v>#REF!</v>
      </c>
      <c r="W77" s="107" t="e">
        <f t="shared" si="34"/>
        <v>#REF!</v>
      </c>
      <c r="X77" s="107" t="e">
        <f t="shared" si="34"/>
        <v>#REF!</v>
      </c>
      <c r="Y77" s="115" t="e">
        <f t="shared" si="34"/>
        <v>#REF!</v>
      </c>
      <c r="Z77" s="137" t="e">
        <f>SUM(Z75:Z76)</f>
        <v>#REF!</v>
      </c>
      <c r="AA77" t="e">
        <f t="shared" si="31"/>
        <v>#REF!</v>
      </c>
      <c r="AC77" s="88"/>
      <c r="AD77" s="340"/>
      <c r="AE77" s="241" t="s">
        <v>36</v>
      </c>
      <c r="AF77" s="90" t="e">
        <f>SUM(AF75:AF76)</f>
        <v>#REF!</v>
      </c>
      <c r="AG77" s="107" t="e">
        <f>SUM(AG75:AG76)</f>
        <v>#REF!</v>
      </c>
      <c r="AH77" s="108"/>
      <c r="AI77" s="107" t="e">
        <f>SUM(AI75:AI76)</f>
        <v>#REF!</v>
      </c>
      <c r="AJ77" s="107" t="e">
        <f>SUM(AJ75:AJ76)</f>
        <v>#REF!</v>
      </c>
      <c r="AK77" s="107" t="e">
        <f>SUM(AK75:AK76)</f>
        <v>#REF!</v>
      </c>
      <c r="AL77" s="108"/>
      <c r="AM77" s="108"/>
      <c r="AN77" s="107" t="e">
        <f aca="true" t="shared" si="35" ref="AN77:AZ77">SUM(AN75:AN76)</f>
        <v>#REF!</v>
      </c>
      <c r="AO77" s="107" t="e">
        <f t="shared" si="35"/>
        <v>#REF!</v>
      </c>
      <c r="AP77" s="107" t="e">
        <f t="shared" si="35"/>
        <v>#REF!</v>
      </c>
      <c r="AQ77" s="107" t="e">
        <f t="shared" si="35"/>
        <v>#REF!</v>
      </c>
      <c r="AR77" s="107" t="e">
        <f t="shared" si="35"/>
        <v>#REF!</v>
      </c>
      <c r="AS77" s="107" t="e">
        <f t="shared" si="35"/>
        <v>#REF!</v>
      </c>
      <c r="AT77" s="107" t="e">
        <f t="shared" si="35"/>
        <v>#REF!</v>
      </c>
      <c r="AU77" s="107" t="e">
        <f t="shared" si="35"/>
        <v>#REF!</v>
      </c>
      <c r="AV77" s="107" t="e">
        <f t="shared" si="35"/>
        <v>#REF!</v>
      </c>
      <c r="AW77" s="107" t="e">
        <f t="shared" si="35"/>
        <v>#REF!</v>
      </c>
      <c r="AX77" s="107" t="e">
        <f t="shared" si="35"/>
        <v>#REF!</v>
      </c>
      <c r="AY77" s="107" t="e">
        <f t="shared" si="35"/>
        <v>#REF!</v>
      </c>
      <c r="AZ77" s="264" t="e">
        <f t="shared" si="35"/>
        <v>#REF!</v>
      </c>
    </row>
    <row r="78" spans="1:52" ht="18" customHeight="1">
      <c r="A78">
        <v>18</v>
      </c>
      <c r="B78" s="86" t="str">
        <f>'作業シート'!B147</f>
        <v>心身障害児総合通園センター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135"/>
      <c r="AA78" t="str">
        <f t="shared" si="31"/>
        <v>OK</v>
      </c>
      <c r="AB78">
        <v>18</v>
      </c>
      <c r="AC78" s="86" t="str">
        <f>'作業シート'!B147</f>
        <v>心身障害児総合通園センター</v>
      </c>
      <c r="AD78" s="87"/>
      <c r="AE78" s="87"/>
      <c r="AF78" s="87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63"/>
    </row>
    <row r="79" spans="2:52" ht="18" customHeight="1">
      <c r="B79" s="88"/>
      <c r="C79" s="340"/>
      <c r="D79" s="89" t="s">
        <v>34</v>
      </c>
      <c r="E79" s="90">
        <f>'作業シート'!C153</f>
        <v>0</v>
      </c>
      <c r="F79" s="91">
        <f>H79+I79</f>
        <v>0</v>
      </c>
      <c r="G79" s="92"/>
      <c r="H79" s="91">
        <f>'作業シート'!F153</f>
        <v>0</v>
      </c>
      <c r="I79" s="91">
        <f>J79+S79</f>
        <v>0</v>
      </c>
      <c r="J79" s="91">
        <f>M79+N79</f>
        <v>0</v>
      </c>
      <c r="K79" s="92"/>
      <c r="L79" s="92"/>
      <c r="M79" s="91">
        <f>'作業シート'!K153</f>
        <v>0</v>
      </c>
      <c r="N79" s="91">
        <f>SUM(O79:R79)</f>
        <v>0</v>
      </c>
      <c r="O79" s="91">
        <f>'作業シート'!M153</f>
        <v>0</v>
      </c>
      <c r="P79" s="91">
        <f>'作業シート'!N153</f>
        <v>0</v>
      </c>
      <c r="Q79" s="91">
        <f>'作業シート'!O153</f>
        <v>0</v>
      </c>
      <c r="R79" s="91">
        <f>'作業シート'!P153</f>
        <v>0</v>
      </c>
      <c r="S79" s="91">
        <f>SUM(T79:Y79)</f>
        <v>0</v>
      </c>
      <c r="T79" s="91">
        <f>'作業シート'!R153</f>
        <v>0</v>
      </c>
      <c r="U79" s="91">
        <f>'作業シート'!S153</f>
        <v>0</v>
      </c>
      <c r="V79" s="91">
        <f>'作業シート'!T153</f>
        <v>0</v>
      </c>
      <c r="W79" s="91">
        <f>'作業シート'!U153</f>
        <v>0</v>
      </c>
      <c r="X79" s="91">
        <f>'作業シート'!V153</f>
        <v>0</v>
      </c>
      <c r="Y79" s="114">
        <f>'作業シート'!W153</f>
        <v>0</v>
      </c>
      <c r="Z79" s="136">
        <f>'作業シート'!X153</f>
        <v>0</v>
      </c>
      <c r="AA79" t="str">
        <f t="shared" si="31"/>
        <v>OK</v>
      </c>
      <c r="AC79" s="88"/>
      <c r="AD79" s="340"/>
      <c r="AE79" s="241" t="s">
        <v>34</v>
      </c>
      <c r="AF79" s="90">
        <f>_xlfn.COUNTIFS('作業シート'!X148:X152,BB1,'作業シート'!C148:C152,"&lt;&gt;")</f>
        <v>0</v>
      </c>
      <c r="AG79" s="91">
        <f>AI79+AJ79</f>
        <v>0</v>
      </c>
      <c r="AH79" s="250"/>
      <c r="AI79" s="91">
        <f>_xlfn.COUNTIFS('作業シート'!$F$148:$F$152,BB1,'作業シート'!$X$148:$X$152,BB1)</f>
        <v>0</v>
      </c>
      <c r="AJ79" s="91">
        <f>AK79+AT79</f>
        <v>0</v>
      </c>
      <c r="AK79" s="91">
        <f>AN79+AO79</f>
        <v>0</v>
      </c>
      <c r="AL79" s="246"/>
      <c r="AM79" s="246"/>
      <c r="AN79" s="91">
        <f>_xlfn.COUNTIFS('作業シート'!$K$148:$K$152,BB1,'作業シート'!$X$148:$X$152,BB1)</f>
        <v>0</v>
      </c>
      <c r="AO79" s="91">
        <f>SUM(AP79:AS79)</f>
        <v>0</v>
      </c>
      <c r="AP79" s="91">
        <f>_xlfn.COUNTIFS('作業シート'!$M$148:$M$152,BB1,'作業シート'!$X$148:$X$152,BB1)</f>
        <v>0</v>
      </c>
      <c r="AQ79" s="91">
        <f>_xlfn.COUNTIFS('作業シート'!$N$148:$N$152,BB1,'作業シート'!$X$148:$X$152,BB1)</f>
        <v>0</v>
      </c>
      <c r="AR79" s="91">
        <f>_xlfn.COUNTIFS('作業シート'!$O$148:$O$152,BB1,'作業シート'!$X$148:$X$152,BB1)</f>
        <v>0</v>
      </c>
      <c r="AS79" s="91">
        <f>_xlfn.COUNTIFS('作業シート'!$P$148:$P$152,BB1,'作業シート'!$X$148:$X$152,BB1)</f>
        <v>0</v>
      </c>
      <c r="AT79" s="91">
        <f>SUM(AU79:AZ79)</f>
        <v>0</v>
      </c>
      <c r="AU79" s="91">
        <f>_xlfn.COUNTIFS('作業シート'!$R$148:$R$152,BB1,'作業シート'!$X$148:$X$152,BB1)</f>
        <v>0</v>
      </c>
      <c r="AV79" s="91">
        <f>_xlfn.COUNTIFS('作業シート'!$S$148:$S$152,BB1,'作業シート'!$X$148:$X$152,BB1)</f>
        <v>0</v>
      </c>
      <c r="AW79" s="91">
        <f>_xlfn.COUNTIFS('作業シート'!$T$148:$T$152,BB1,'作業シート'!$X$148:$X$152,BB1)</f>
        <v>0</v>
      </c>
      <c r="AX79" s="91">
        <f>_xlfn.COUNTIFS('作業シート'!$U$148:$U$152,BB1,'作業シート'!$X$148:$X$152,BB1)</f>
        <v>0</v>
      </c>
      <c r="AY79" s="91">
        <f>_xlfn.COUNTIFS('作業シート'!$V$148:$V$152,BB1,'作業シート'!$X$148:$X$152,BB1)</f>
        <v>0</v>
      </c>
      <c r="AZ79" s="262">
        <f>_xlfn.COUNTIFS('作業シート'!$W$148:$W$152,BB1,'作業シート'!$X$148:$X$152,BB1)</f>
        <v>0</v>
      </c>
    </row>
    <row r="80" spans="2:52" ht="18" customHeight="1">
      <c r="B80" s="88"/>
      <c r="C80" s="340"/>
      <c r="D80" s="89" t="s">
        <v>35</v>
      </c>
      <c r="E80" s="90" t="e">
        <f>作業シート!#REF!</f>
        <v>#REF!</v>
      </c>
      <c r="F80" s="91" t="e">
        <f>H80+I80</f>
        <v>#REF!</v>
      </c>
      <c r="G80" s="92"/>
      <c r="H80" s="91" t="e">
        <f>作業シート!#REF!</f>
        <v>#REF!</v>
      </c>
      <c r="I80" s="91" t="e">
        <f>J80+S80</f>
        <v>#REF!</v>
      </c>
      <c r="J80" s="91" t="e">
        <f>M80+N80</f>
        <v>#REF!</v>
      </c>
      <c r="K80" s="92"/>
      <c r="L80" s="92"/>
      <c r="M80" s="91" t="e">
        <f>作業シート!#REF!</f>
        <v>#REF!</v>
      </c>
      <c r="N80" s="91" t="e">
        <f>SUM(O80:R80)</f>
        <v>#REF!</v>
      </c>
      <c r="O80" s="91" t="e">
        <f>作業シート!#REF!</f>
        <v>#REF!</v>
      </c>
      <c r="P80" s="91" t="e">
        <f>作業シート!#REF!</f>
        <v>#REF!</v>
      </c>
      <c r="Q80" s="91" t="e">
        <f>作業シート!#REF!</f>
        <v>#REF!</v>
      </c>
      <c r="R80" s="91" t="e">
        <f>作業シート!#REF!</f>
        <v>#REF!</v>
      </c>
      <c r="S80" s="91" t="e">
        <f>SUM(T80:Y80)</f>
        <v>#REF!</v>
      </c>
      <c r="T80" s="91" t="e">
        <f>作業シート!#REF!</f>
        <v>#REF!</v>
      </c>
      <c r="U80" s="91" t="e">
        <f>作業シート!#REF!</f>
        <v>#REF!</v>
      </c>
      <c r="V80" s="91" t="e">
        <f>作業シート!#REF!</f>
        <v>#REF!</v>
      </c>
      <c r="W80" s="91" t="e">
        <f>作業シート!#REF!</f>
        <v>#REF!</v>
      </c>
      <c r="X80" s="91" t="e">
        <f>作業シート!#REF!</f>
        <v>#REF!</v>
      </c>
      <c r="Y80" s="114" t="e">
        <f>作業シート!#REF!</f>
        <v>#REF!</v>
      </c>
      <c r="Z80" s="136" t="e">
        <f>作業シート!#REF!</f>
        <v>#REF!</v>
      </c>
      <c r="AA80" t="e">
        <f t="shared" si="31"/>
        <v>#REF!</v>
      </c>
      <c r="AC80" s="88"/>
      <c r="AD80" s="340"/>
      <c r="AE80" s="241" t="s">
        <v>35</v>
      </c>
      <c r="AF80" s="96" t="e">
        <f>_xlfn.COUNTIFS(作業シート!#REF!,BB1,作業シート!#REF!,"&lt;&gt;")</f>
        <v>#REF!</v>
      </c>
      <c r="AG80" s="91" t="e">
        <f>AI80+AJ80</f>
        <v>#REF!</v>
      </c>
      <c r="AH80" s="250"/>
      <c r="AI80" s="91" t="e">
        <f>_xlfn.COUNTIFS(作業シート!#REF!,BB1,作業シート!#REF!,BB1)</f>
        <v>#REF!</v>
      </c>
      <c r="AJ80" s="91" t="e">
        <f>AK80+AT80</f>
        <v>#REF!</v>
      </c>
      <c r="AK80" s="91" t="e">
        <f>AN80+AO80</f>
        <v>#REF!</v>
      </c>
      <c r="AL80" s="246"/>
      <c r="AM80" s="246"/>
      <c r="AN80" s="91" t="e">
        <f>_xlfn.COUNTIFS(作業シート!#REF!,BB1,作業シート!#REF!,BB1)</f>
        <v>#REF!</v>
      </c>
      <c r="AO80" s="91" t="e">
        <f>SUM(AP80:AS80)</f>
        <v>#REF!</v>
      </c>
      <c r="AP80" s="91" t="e">
        <f>_xlfn.COUNTIFS(作業シート!#REF!,BB1,作業シート!#REF!,BB1)</f>
        <v>#REF!</v>
      </c>
      <c r="AQ80" s="91" t="e">
        <f>_xlfn.COUNTIFS(作業シート!#REF!,BB1,作業シート!#REF!,BB1)</f>
        <v>#REF!</v>
      </c>
      <c r="AR80" s="91" t="e">
        <f>_xlfn.COUNTIFS(作業シート!#REF!,BB1,作業シート!#REF!,BB1)</f>
        <v>#REF!</v>
      </c>
      <c r="AS80" s="91" t="e">
        <f>_xlfn.COUNTIFS(作業シート!#REF!,BB1,作業シート!#REF!,BB1)</f>
        <v>#REF!</v>
      </c>
      <c r="AT80" s="91" t="e">
        <f>SUM(AU80:AZ80)</f>
        <v>#REF!</v>
      </c>
      <c r="AU80" s="91" t="e">
        <f>_xlfn.COUNTIFS(作業シート!#REF!,BB1,作業シート!#REF!,BB1)</f>
        <v>#REF!</v>
      </c>
      <c r="AV80" s="91" t="e">
        <f>_xlfn.COUNTIFS(作業シート!#REF!,BB1,作業シート!#REF!,BB1)</f>
        <v>#REF!</v>
      </c>
      <c r="AW80" s="91" t="e">
        <f>_xlfn.COUNTIFS(作業シート!#REF!,BB1,作業シート!#REF!,BB1)</f>
        <v>#REF!</v>
      </c>
      <c r="AX80" s="91" t="e">
        <f>_xlfn.COUNTIFS(作業シート!#REF!,BB1,作業シート!#REF!,BB1)</f>
        <v>#REF!</v>
      </c>
      <c r="AY80" s="91" t="e">
        <f>_xlfn.COUNTIFS(作業シート!#REF!,BB1,作業シート!#REF!,BB1)</f>
        <v>#REF!</v>
      </c>
      <c r="AZ80" s="262" t="e">
        <f>_xlfn.COUNTIFS(作業シート!#REF!,BB1,作業シート!#REF!,BB1)</f>
        <v>#REF!</v>
      </c>
    </row>
    <row r="81" spans="2:52" ht="18" customHeight="1" thickBot="1">
      <c r="B81" s="88"/>
      <c r="C81" s="340"/>
      <c r="D81" s="89" t="s">
        <v>36</v>
      </c>
      <c r="E81" s="90" t="e">
        <f>SUM(E79:E80)</f>
        <v>#REF!</v>
      </c>
      <c r="F81" s="107" t="e">
        <f aca="true" t="shared" si="36" ref="F81:Y81">SUM(F79:F80)</f>
        <v>#REF!</v>
      </c>
      <c r="G81" s="108"/>
      <c r="H81" s="107" t="e">
        <f t="shared" si="36"/>
        <v>#REF!</v>
      </c>
      <c r="I81" s="107" t="e">
        <f t="shared" si="36"/>
        <v>#REF!</v>
      </c>
      <c r="J81" s="107" t="e">
        <f t="shared" si="36"/>
        <v>#REF!</v>
      </c>
      <c r="K81" s="108"/>
      <c r="L81" s="108"/>
      <c r="M81" s="107" t="e">
        <f t="shared" si="36"/>
        <v>#REF!</v>
      </c>
      <c r="N81" s="107" t="e">
        <f t="shared" si="36"/>
        <v>#REF!</v>
      </c>
      <c r="O81" s="107" t="e">
        <f t="shared" si="36"/>
        <v>#REF!</v>
      </c>
      <c r="P81" s="107" t="e">
        <f t="shared" si="36"/>
        <v>#REF!</v>
      </c>
      <c r="Q81" s="107" t="e">
        <f t="shared" si="36"/>
        <v>#REF!</v>
      </c>
      <c r="R81" s="107" t="e">
        <f t="shared" si="36"/>
        <v>#REF!</v>
      </c>
      <c r="S81" s="107" t="e">
        <f t="shared" si="36"/>
        <v>#REF!</v>
      </c>
      <c r="T81" s="107" t="e">
        <f t="shared" si="36"/>
        <v>#REF!</v>
      </c>
      <c r="U81" s="107" t="e">
        <f t="shared" si="36"/>
        <v>#REF!</v>
      </c>
      <c r="V81" s="107" t="e">
        <f t="shared" si="36"/>
        <v>#REF!</v>
      </c>
      <c r="W81" s="107" t="e">
        <f t="shared" si="36"/>
        <v>#REF!</v>
      </c>
      <c r="X81" s="107" t="e">
        <f t="shared" si="36"/>
        <v>#REF!</v>
      </c>
      <c r="Y81" s="115" t="e">
        <f t="shared" si="36"/>
        <v>#REF!</v>
      </c>
      <c r="Z81" s="137" t="e">
        <f>SUM(Z79:Z80)</f>
        <v>#REF!</v>
      </c>
      <c r="AA81" t="e">
        <f t="shared" si="31"/>
        <v>#REF!</v>
      </c>
      <c r="AC81" s="88"/>
      <c r="AD81" s="340"/>
      <c r="AE81" s="241" t="s">
        <v>36</v>
      </c>
      <c r="AF81" s="90" t="e">
        <f>SUM(AF79:AF80)</f>
        <v>#REF!</v>
      </c>
      <c r="AG81" s="107" t="e">
        <f>SUM(AG79:AG80)</f>
        <v>#REF!</v>
      </c>
      <c r="AH81" s="108"/>
      <c r="AI81" s="107" t="e">
        <f>SUM(AI79:AI80)</f>
        <v>#REF!</v>
      </c>
      <c r="AJ81" s="107" t="e">
        <f>SUM(AJ79:AJ80)</f>
        <v>#REF!</v>
      </c>
      <c r="AK81" s="107" t="e">
        <f>SUM(AK79:AK80)</f>
        <v>#REF!</v>
      </c>
      <c r="AL81" s="108"/>
      <c r="AM81" s="108"/>
      <c r="AN81" s="107" t="e">
        <f aca="true" t="shared" si="37" ref="AN81:AZ81">SUM(AN79:AN80)</f>
        <v>#REF!</v>
      </c>
      <c r="AO81" s="107" t="e">
        <f t="shared" si="37"/>
        <v>#REF!</v>
      </c>
      <c r="AP81" s="107" t="e">
        <f t="shared" si="37"/>
        <v>#REF!</v>
      </c>
      <c r="AQ81" s="107" t="e">
        <f t="shared" si="37"/>
        <v>#REF!</v>
      </c>
      <c r="AR81" s="107" t="e">
        <f t="shared" si="37"/>
        <v>#REF!</v>
      </c>
      <c r="AS81" s="107" t="e">
        <f t="shared" si="37"/>
        <v>#REF!</v>
      </c>
      <c r="AT81" s="107" t="e">
        <f t="shared" si="37"/>
        <v>#REF!</v>
      </c>
      <c r="AU81" s="107" t="e">
        <f t="shared" si="37"/>
        <v>#REF!</v>
      </c>
      <c r="AV81" s="107" t="e">
        <f t="shared" si="37"/>
        <v>#REF!</v>
      </c>
      <c r="AW81" s="107" t="e">
        <f t="shared" si="37"/>
        <v>#REF!</v>
      </c>
      <c r="AX81" s="107" t="e">
        <f t="shared" si="37"/>
        <v>#REF!</v>
      </c>
      <c r="AY81" s="107" t="e">
        <f t="shared" si="37"/>
        <v>#REF!</v>
      </c>
      <c r="AZ81" s="264" t="e">
        <f t="shared" si="37"/>
        <v>#REF!</v>
      </c>
    </row>
    <row r="82" spans="1:52" ht="18" customHeight="1">
      <c r="A82">
        <v>19</v>
      </c>
      <c r="B82" s="86" t="str">
        <f>'作業シート'!B155</f>
        <v>市町村障害者生活支援センター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135"/>
      <c r="AA82" t="str">
        <f t="shared" si="31"/>
        <v>OK</v>
      </c>
      <c r="AB82">
        <v>19</v>
      </c>
      <c r="AC82" s="86" t="str">
        <f>'作業シート'!B155</f>
        <v>市町村障害者生活支援センター</v>
      </c>
      <c r="AD82" s="87"/>
      <c r="AE82" s="87"/>
      <c r="AF82" s="87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63"/>
    </row>
    <row r="83" spans="2:52" ht="18" customHeight="1">
      <c r="B83" s="88"/>
      <c r="C83" s="340"/>
      <c r="D83" s="89" t="s">
        <v>34</v>
      </c>
      <c r="E83" s="90">
        <f>'作業シート'!C161</f>
        <v>0</v>
      </c>
      <c r="F83" s="91">
        <f>H83+I83</f>
        <v>0</v>
      </c>
      <c r="G83" s="92"/>
      <c r="H83" s="91">
        <f>'作業シート'!F161</f>
        <v>0</v>
      </c>
      <c r="I83" s="91">
        <f>J83+S83</f>
        <v>0</v>
      </c>
      <c r="J83" s="91">
        <f>M83+N83</f>
        <v>0</v>
      </c>
      <c r="K83" s="92"/>
      <c r="L83" s="92"/>
      <c r="M83" s="91">
        <f>'作業シート'!K161</f>
        <v>0</v>
      </c>
      <c r="N83" s="91">
        <f>SUM(O83:R83)</f>
        <v>0</v>
      </c>
      <c r="O83" s="91">
        <f>'作業シート'!M161</f>
        <v>0</v>
      </c>
      <c r="P83" s="91">
        <f>'作業シート'!N161</f>
        <v>0</v>
      </c>
      <c r="Q83" s="91">
        <f>'作業シート'!O161</f>
        <v>0</v>
      </c>
      <c r="R83" s="91">
        <f>'作業シート'!P161</f>
        <v>0</v>
      </c>
      <c r="S83" s="91">
        <f>SUM(T83:Y83)</f>
        <v>0</v>
      </c>
      <c r="T83" s="91">
        <f>'作業シート'!R161</f>
        <v>0</v>
      </c>
      <c r="U83" s="91">
        <f>'作業シート'!S161</f>
        <v>0</v>
      </c>
      <c r="V83" s="91">
        <f>'作業シート'!T161</f>
        <v>0</v>
      </c>
      <c r="W83" s="91">
        <f>'作業シート'!U161</f>
        <v>0</v>
      </c>
      <c r="X83" s="91">
        <f>'作業シート'!V161</f>
        <v>0</v>
      </c>
      <c r="Y83" s="114">
        <f>'作業シート'!W161</f>
        <v>0</v>
      </c>
      <c r="Z83" s="136">
        <f>'作業シート'!X161</f>
        <v>0</v>
      </c>
      <c r="AA83" t="str">
        <f t="shared" si="31"/>
        <v>OK</v>
      </c>
      <c r="AC83" s="88"/>
      <c r="AD83" s="340"/>
      <c r="AE83" s="241" t="s">
        <v>34</v>
      </c>
      <c r="AF83" s="90">
        <f>_xlfn.COUNTIFS('作業シート'!X156:X160,BB1,'作業シート'!C156:C160,"&lt;&gt;")</f>
        <v>0</v>
      </c>
      <c r="AG83" s="91">
        <f>AI83+AJ83</f>
        <v>0</v>
      </c>
      <c r="AH83" s="250"/>
      <c r="AI83" s="91">
        <f>_xlfn.COUNTIFS('作業シート'!$F$156:$F$160,BB1,'作業シート'!$X$156:$X$160,BB1)</f>
        <v>0</v>
      </c>
      <c r="AJ83" s="91">
        <f>AK83+AT83</f>
        <v>0</v>
      </c>
      <c r="AK83" s="91">
        <f>AN83+AO83</f>
        <v>0</v>
      </c>
      <c r="AL83" s="246"/>
      <c r="AM83" s="246"/>
      <c r="AN83" s="91">
        <f>_xlfn.COUNTIFS('作業シート'!$K$156:$K$160,BB1,'作業シート'!$X$156:$X$160,BB1)</f>
        <v>0</v>
      </c>
      <c r="AO83" s="91">
        <f>SUM(AP83:AS83)</f>
        <v>0</v>
      </c>
      <c r="AP83" s="91">
        <f>_xlfn.COUNTIFS('作業シート'!$M$156:$M$160,BB1,'作業シート'!$X$156:$X$160,BB1)</f>
        <v>0</v>
      </c>
      <c r="AQ83" s="91">
        <f>_xlfn.COUNTIFS('作業シート'!$N$156:$N$160,BB1,'作業シート'!$X$156:$X$160,BB1)</f>
        <v>0</v>
      </c>
      <c r="AR83" s="91">
        <f>_xlfn.COUNTIFS('作業シート'!$O$156:$O$160,BB1,'作業シート'!$X$156:$X$160,BB1)</f>
        <v>0</v>
      </c>
      <c r="AS83" s="91">
        <f>_xlfn.COUNTIFS('作業シート'!$P$156:$P$160,BB1,'作業シート'!$X$156:$X$160,BB1)</f>
        <v>0</v>
      </c>
      <c r="AT83" s="91">
        <f>SUM(AU83:AZ83)</f>
        <v>0</v>
      </c>
      <c r="AU83" s="91">
        <f>_xlfn.COUNTIFS('作業シート'!$R$156:$R$160,BB1,'作業シート'!$X$156:$X$160,BB1)</f>
        <v>0</v>
      </c>
      <c r="AV83" s="91">
        <f>_xlfn.COUNTIFS('作業シート'!$S$156:$S$160,BB1,'作業シート'!$X$156:$X$160,BB1)</f>
        <v>0</v>
      </c>
      <c r="AW83" s="91">
        <f>_xlfn.COUNTIFS('作業シート'!$T$156:$T$160,BB1,'作業シート'!$X$156:$X$160,BB1)</f>
        <v>0</v>
      </c>
      <c r="AX83" s="91">
        <f>_xlfn.COUNTIFS('作業シート'!$U$156:$U$160,BB1,'作業シート'!$X$156:$X$160,BB1)</f>
        <v>0</v>
      </c>
      <c r="AY83" s="91">
        <f>_xlfn.COUNTIFS('作業シート'!$V$156:$V$160,BB1,'作業シート'!$X$156:$X$160,BB1)</f>
        <v>0</v>
      </c>
      <c r="AZ83" s="262">
        <f>_xlfn.COUNTIFS('作業シート'!$W$156:$W$160,BB1,'作業シート'!$X$156:$X$160,BB1)</f>
        <v>0</v>
      </c>
    </row>
    <row r="84" spans="2:52" ht="18" customHeight="1">
      <c r="B84" s="88"/>
      <c r="C84" s="340"/>
      <c r="D84" s="89" t="s">
        <v>35</v>
      </c>
      <c r="E84" s="90" t="e">
        <f>作業シート!#REF!</f>
        <v>#REF!</v>
      </c>
      <c r="F84" s="91" t="e">
        <f>H84+I84</f>
        <v>#REF!</v>
      </c>
      <c r="G84" s="92"/>
      <c r="H84" s="91" t="e">
        <f>作業シート!#REF!</f>
        <v>#REF!</v>
      </c>
      <c r="I84" s="91" t="e">
        <f>J84+S84</f>
        <v>#REF!</v>
      </c>
      <c r="J84" s="91" t="e">
        <f>M84+N84</f>
        <v>#REF!</v>
      </c>
      <c r="K84" s="92"/>
      <c r="L84" s="92"/>
      <c r="M84" s="91" t="e">
        <f>作業シート!#REF!</f>
        <v>#REF!</v>
      </c>
      <c r="N84" s="91" t="e">
        <f>SUM(O84:R84)</f>
        <v>#REF!</v>
      </c>
      <c r="O84" s="91" t="e">
        <f>作業シート!#REF!</f>
        <v>#REF!</v>
      </c>
      <c r="P84" s="91" t="e">
        <f>作業シート!#REF!</f>
        <v>#REF!</v>
      </c>
      <c r="Q84" s="91" t="e">
        <f>作業シート!#REF!</f>
        <v>#REF!</v>
      </c>
      <c r="R84" s="91" t="e">
        <f>作業シート!#REF!</f>
        <v>#REF!</v>
      </c>
      <c r="S84" s="91" t="e">
        <f>SUM(T84:Y84)</f>
        <v>#REF!</v>
      </c>
      <c r="T84" s="91" t="e">
        <f>作業シート!#REF!</f>
        <v>#REF!</v>
      </c>
      <c r="U84" s="91" t="e">
        <f>作業シート!#REF!</f>
        <v>#REF!</v>
      </c>
      <c r="V84" s="91" t="e">
        <f>作業シート!#REF!</f>
        <v>#REF!</v>
      </c>
      <c r="W84" s="91" t="e">
        <f>作業シート!#REF!</f>
        <v>#REF!</v>
      </c>
      <c r="X84" s="91" t="e">
        <f>作業シート!#REF!</f>
        <v>#REF!</v>
      </c>
      <c r="Y84" s="114" t="e">
        <f>作業シート!#REF!</f>
        <v>#REF!</v>
      </c>
      <c r="Z84" s="136" t="e">
        <f>作業シート!#REF!</f>
        <v>#REF!</v>
      </c>
      <c r="AA84" t="e">
        <f t="shared" si="31"/>
        <v>#REF!</v>
      </c>
      <c r="AC84" s="88"/>
      <c r="AD84" s="340"/>
      <c r="AE84" s="241" t="s">
        <v>35</v>
      </c>
      <c r="AF84" s="96" t="e">
        <f>_xlfn.COUNTIFS(作業シート!#REF!,BB1,作業シート!#REF!,"&lt;&gt;")</f>
        <v>#REF!</v>
      </c>
      <c r="AG84" s="91" t="e">
        <f>AI84+AJ84</f>
        <v>#REF!</v>
      </c>
      <c r="AH84" s="250"/>
      <c r="AI84" s="91" t="e">
        <f>_xlfn.COUNTIFS(作業シート!#REF!,BB1,作業シート!#REF!,BB1)</f>
        <v>#REF!</v>
      </c>
      <c r="AJ84" s="91" t="e">
        <f>AK84+AT84</f>
        <v>#REF!</v>
      </c>
      <c r="AK84" s="91" t="e">
        <f>AN84+AO84</f>
        <v>#REF!</v>
      </c>
      <c r="AL84" s="246"/>
      <c r="AM84" s="246"/>
      <c r="AN84" s="91" t="e">
        <f>_xlfn.COUNTIFS(作業シート!#REF!,BB1,作業シート!#REF!,BB1)</f>
        <v>#REF!</v>
      </c>
      <c r="AO84" s="91" t="e">
        <f>SUM(AP84:AS84)</f>
        <v>#REF!</v>
      </c>
      <c r="AP84" s="91" t="e">
        <f>_xlfn.COUNTIFS(作業シート!#REF!,BB1,作業シート!#REF!,BB1)</f>
        <v>#REF!</v>
      </c>
      <c r="AQ84" s="91" t="e">
        <f>_xlfn.COUNTIFS(作業シート!#REF!,BB1,作業シート!#REF!,BB1)</f>
        <v>#REF!</v>
      </c>
      <c r="AR84" s="91" t="e">
        <f>_xlfn.COUNTIFS(作業シート!#REF!,BB1,作業シート!#REF!,BB1)</f>
        <v>#REF!</v>
      </c>
      <c r="AS84" s="91" t="e">
        <f>_xlfn.COUNTIFS(作業シート!#REF!,BB1,作業シート!#REF!,BB1)</f>
        <v>#REF!</v>
      </c>
      <c r="AT84" s="91" t="e">
        <f>SUM(AU84:AZ84)</f>
        <v>#REF!</v>
      </c>
      <c r="AU84" s="91" t="e">
        <f>_xlfn.COUNTIFS(作業シート!#REF!,BB1,作業シート!#REF!,BB1)</f>
        <v>#REF!</v>
      </c>
      <c r="AV84" s="91" t="e">
        <f>_xlfn.COUNTIFS(作業シート!#REF!,BB1,作業シート!#REF!,BB1)</f>
        <v>#REF!</v>
      </c>
      <c r="AW84" s="91" t="e">
        <f>_xlfn.COUNTIFS(作業シート!#REF!,BB1,作業シート!#REF!,BB1)</f>
        <v>#REF!</v>
      </c>
      <c r="AX84" s="91" t="e">
        <f>_xlfn.COUNTIFS(作業シート!#REF!,BB1,作業シート!#REF!,BB1)</f>
        <v>#REF!</v>
      </c>
      <c r="AY84" s="91" t="e">
        <f>_xlfn.COUNTIFS(作業シート!#REF!,BB1,作業シート!#REF!,BB1)</f>
        <v>#REF!</v>
      </c>
      <c r="AZ84" s="262" t="e">
        <f>_xlfn.COUNTIFS(作業シート!#REF!,BB1,作業シート!#REF!,BB1)</f>
        <v>#REF!</v>
      </c>
    </row>
    <row r="85" spans="2:52" ht="18" customHeight="1" thickBot="1">
      <c r="B85" s="88"/>
      <c r="C85" s="340"/>
      <c r="D85" s="89" t="s">
        <v>36</v>
      </c>
      <c r="E85" s="90" t="e">
        <f>SUM(E83:E84)</f>
        <v>#REF!</v>
      </c>
      <c r="F85" s="107" t="e">
        <f aca="true" t="shared" si="38" ref="F85:Y85">SUM(F83:F84)</f>
        <v>#REF!</v>
      </c>
      <c r="G85" s="108"/>
      <c r="H85" s="107" t="e">
        <f t="shared" si="38"/>
        <v>#REF!</v>
      </c>
      <c r="I85" s="107" t="e">
        <f t="shared" si="38"/>
        <v>#REF!</v>
      </c>
      <c r="J85" s="107" t="e">
        <f t="shared" si="38"/>
        <v>#REF!</v>
      </c>
      <c r="K85" s="108"/>
      <c r="L85" s="108"/>
      <c r="M85" s="107" t="e">
        <f t="shared" si="38"/>
        <v>#REF!</v>
      </c>
      <c r="N85" s="107" t="e">
        <f t="shared" si="38"/>
        <v>#REF!</v>
      </c>
      <c r="O85" s="107" t="e">
        <f t="shared" si="38"/>
        <v>#REF!</v>
      </c>
      <c r="P85" s="107" t="e">
        <f t="shared" si="38"/>
        <v>#REF!</v>
      </c>
      <c r="Q85" s="107" t="e">
        <f t="shared" si="38"/>
        <v>#REF!</v>
      </c>
      <c r="R85" s="107" t="e">
        <f t="shared" si="38"/>
        <v>#REF!</v>
      </c>
      <c r="S85" s="107" t="e">
        <f t="shared" si="38"/>
        <v>#REF!</v>
      </c>
      <c r="T85" s="107" t="e">
        <f t="shared" si="38"/>
        <v>#REF!</v>
      </c>
      <c r="U85" s="107" t="e">
        <f t="shared" si="38"/>
        <v>#REF!</v>
      </c>
      <c r="V85" s="107" t="e">
        <f t="shared" si="38"/>
        <v>#REF!</v>
      </c>
      <c r="W85" s="107" t="e">
        <f t="shared" si="38"/>
        <v>#REF!</v>
      </c>
      <c r="X85" s="107" t="e">
        <f t="shared" si="38"/>
        <v>#REF!</v>
      </c>
      <c r="Y85" s="115" t="e">
        <f t="shared" si="38"/>
        <v>#REF!</v>
      </c>
      <c r="Z85" s="137" t="e">
        <f>SUM(Z83:Z84)</f>
        <v>#REF!</v>
      </c>
      <c r="AA85" t="e">
        <f t="shared" si="31"/>
        <v>#REF!</v>
      </c>
      <c r="AC85" s="88"/>
      <c r="AD85" s="340"/>
      <c r="AE85" s="241" t="s">
        <v>36</v>
      </c>
      <c r="AF85" s="90" t="e">
        <f>SUM(AF83:AF84)</f>
        <v>#REF!</v>
      </c>
      <c r="AG85" s="107" t="e">
        <f>SUM(AG83:AG84)</f>
        <v>#REF!</v>
      </c>
      <c r="AH85" s="108"/>
      <c r="AI85" s="107" t="e">
        <f>SUM(AI83:AI84)</f>
        <v>#REF!</v>
      </c>
      <c r="AJ85" s="107" t="e">
        <f>SUM(AJ83:AJ84)</f>
        <v>#REF!</v>
      </c>
      <c r="AK85" s="107" t="e">
        <f>SUM(AK83:AK84)</f>
        <v>#REF!</v>
      </c>
      <c r="AL85" s="108"/>
      <c r="AM85" s="108"/>
      <c r="AN85" s="107" t="e">
        <f aca="true" t="shared" si="39" ref="AN85:AZ85">SUM(AN83:AN84)</f>
        <v>#REF!</v>
      </c>
      <c r="AO85" s="107" t="e">
        <f t="shared" si="39"/>
        <v>#REF!</v>
      </c>
      <c r="AP85" s="107" t="e">
        <f t="shared" si="39"/>
        <v>#REF!</v>
      </c>
      <c r="AQ85" s="107" t="e">
        <f t="shared" si="39"/>
        <v>#REF!</v>
      </c>
      <c r="AR85" s="107" t="e">
        <f t="shared" si="39"/>
        <v>#REF!</v>
      </c>
      <c r="AS85" s="107" t="e">
        <f t="shared" si="39"/>
        <v>#REF!</v>
      </c>
      <c r="AT85" s="107" t="e">
        <f t="shared" si="39"/>
        <v>#REF!</v>
      </c>
      <c r="AU85" s="107" t="e">
        <f t="shared" si="39"/>
        <v>#REF!</v>
      </c>
      <c r="AV85" s="107" t="e">
        <f t="shared" si="39"/>
        <v>#REF!</v>
      </c>
      <c r="AW85" s="107" t="e">
        <f t="shared" si="39"/>
        <v>#REF!</v>
      </c>
      <c r="AX85" s="107" t="e">
        <f t="shared" si="39"/>
        <v>#REF!</v>
      </c>
      <c r="AY85" s="107" t="e">
        <f t="shared" si="39"/>
        <v>#REF!</v>
      </c>
      <c r="AZ85" s="264" t="e">
        <f t="shared" si="39"/>
        <v>#REF!</v>
      </c>
    </row>
    <row r="86" spans="2:52" ht="18" customHeight="1" thickTop="1">
      <c r="B86" s="93" t="s">
        <v>37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138"/>
      <c r="AA86" t="str">
        <f t="shared" si="31"/>
        <v>OK</v>
      </c>
      <c r="AC86" s="265" t="s">
        <v>37</v>
      </c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266"/>
    </row>
    <row r="87" spans="2:52" ht="18" customHeight="1">
      <c r="B87" s="95"/>
      <c r="C87" s="340"/>
      <c r="D87" s="101" t="s">
        <v>34</v>
      </c>
      <c r="E87" s="90">
        <f>SUM(E11,E15,E19,E23,E27,E31,E35,E39,E43,E47,E51,E55,E59,E63,E67,E71,E75,E79,E83)</f>
        <v>0</v>
      </c>
      <c r="F87" s="107">
        <f>SUM(F11,F15,F19,F23,F27,F31,F35,F39,F43,F47,F51,F55,F59,F63,F67,F71,F75,F79,F83)</f>
        <v>1</v>
      </c>
      <c r="G87" s="108"/>
      <c r="H87" s="107">
        <f aca="true" t="shared" si="40" ref="H87:J88">SUM(H11,H15,H19,H23,H27,H31,H35,H39,H43,H47,H51,H55,H59,H63,H67,H71,H75,H79,H83)</f>
        <v>1</v>
      </c>
      <c r="I87" s="107">
        <f t="shared" si="40"/>
        <v>0</v>
      </c>
      <c r="J87" s="107">
        <f t="shared" si="40"/>
        <v>0</v>
      </c>
      <c r="K87" s="108"/>
      <c r="L87" s="108"/>
      <c r="M87" s="107">
        <f aca="true" t="shared" si="41" ref="M87:Z87">SUM(M11,M15,M19,M23,M27,M31,M35,M39,M43,M47,M51,M55,M59,M63,M67,M71,M75,M79,M83)</f>
        <v>0</v>
      </c>
      <c r="N87" s="107">
        <f t="shared" si="41"/>
        <v>0</v>
      </c>
      <c r="O87" s="107">
        <f t="shared" si="41"/>
        <v>0</v>
      </c>
      <c r="P87" s="107">
        <f t="shared" si="41"/>
        <v>0</v>
      </c>
      <c r="Q87" s="107">
        <f t="shared" si="41"/>
        <v>0</v>
      </c>
      <c r="R87" s="107">
        <f t="shared" si="41"/>
        <v>0</v>
      </c>
      <c r="S87" s="107">
        <f t="shared" si="41"/>
        <v>0</v>
      </c>
      <c r="T87" s="107">
        <f t="shared" si="41"/>
        <v>0</v>
      </c>
      <c r="U87" s="107">
        <f t="shared" si="41"/>
        <v>0</v>
      </c>
      <c r="V87" s="107">
        <f t="shared" si="41"/>
        <v>0</v>
      </c>
      <c r="W87" s="107">
        <f t="shared" si="41"/>
        <v>0</v>
      </c>
      <c r="X87" s="107">
        <f t="shared" si="41"/>
        <v>0</v>
      </c>
      <c r="Y87" s="115">
        <f t="shared" si="41"/>
        <v>0</v>
      </c>
      <c r="Z87" s="137">
        <f t="shared" si="41"/>
        <v>0</v>
      </c>
      <c r="AA87" t="str">
        <f t="shared" si="31"/>
        <v>OK</v>
      </c>
      <c r="AC87" s="88"/>
      <c r="AD87" s="340"/>
      <c r="AE87" s="241" t="s">
        <v>34</v>
      </c>
      <c r="AF87" s="90">
        <f>SUM(AF11,AF15,AF19,AF23,AF27,AF31,AF35,AF39,AF43,AF47,AF51,AF55,AF59,AF63,AF67,AF71,AF75,AF79,AF83)</f>
        <v>0</v>
      </c>
      <c r="AG87" s="107">
        <f>SUM(AG11,AG15,AG19,AG23,AG27,AG31,AG35,AG39,AG43,AG47,AG51,AG55,AG59,AG63,AG67,AG71,AG75,AG79,AG83)</f>
        <v>0</v>
      </c>
      <c r="AH87" s="108"/>
      <c r="AI87" s="107">
        <f aca="true" t="shared" si="42" ref="AI87:AK88">SUM(AI11,AI15,AI19,AI23,AI27,AI31,AI35,AI39,AI43,AI47,AI51,AI55,AI59,AI63,AI67,AI71,AI75,AI79,AI83)</f>
        <v>0</v>
      </c>
      <c r="AJ87" s="107">
        <f t="shared" si="42"/>
        <v>0</v>
      </c>
      <c r="AK87" s="107">
        <f t="shared" si="42"/>
        <v>0</v>
      </c>
      <c r="AL87" s="108"/>
      <c r="AM87" s="108"/>
      <c r="AN87" s="107">
        <f aca="true" t="shared" si="43" ref="AN87:AZ87">SUM(AN11,AN15,AN19,AN23,AN27,AN31,AN35,AN39,AN43,AN47,AN51,AN55,AN59,AN63,AN67,AN71,AN75,AN79,AN83)</f>
        <v>0</v>
      </c>
      <c r="AO87" s="107">
        <f t="shared" si="43"/>
        <v>0</v>
      </c>
      <c r="AP87" s="107">
        <f t="shared" si="43"/>
        <v>0</v>
      </c>
      <c r="AQ87" s="107">
        <f t="shared" si="43"/>
        <v>0</v>
      </c>
      <c r="AR87" s="107">
        <f t="shared" si="43"/>
        <v>0</v>
      </c>
      <c r="AS87" s="107">
        <f t="shared" si="43"/>
        <v>0</v>
      </c>
      <c r="AT87" s="107">
        <f t="shared" si="43"/>
        <v>0</v>
      </c>
      <c r="AU87" s="107">
        <f t="shared" si="43"/>
        <v>0</v>
      </c>
      <c r="AV87" s="107">
        <f t="shared" si="43"/>
        <v>0</v>
      </c>
      <c r="AW87" s="107">
        <f t="shared" si="43"/>
        <v>0</v>
      </c>
      <c r="AX87" s="107">
        <f t="shared" si="43"/>
        <v>0</v>
      </c>
      <c r="AY87" s="107">
        <f t="shared" si="43"/>
        <v>0</v>
      </c>
      <c r="AZ87" s="264">
        <f t="shared" si="43"/>
        <v>0</v>
      </c>
    </row>
    <row r="88" spans="2:52" ht="18" customHeight="1">
      <c r="B88" s="95"/>
      <c r="C88" s="340"/>
      <c r="D88" s="101" t="s">
        <v>35</v>
      </c>
      <c r="E88" s="90" t="e">
        <f>SUM(E12,E16,E20,E24,E28,E32,E36,E40,E44,E48,E52,E56,E60,E64,E68,E72,E76,E80,E84)</f>
        <v>#REF!</v>
      </c>
      <c r="F88" s="107" t="e">
        <f>SUM(F12,F16,F20,F24,F28,F32,F36,F40,F44,F48,F52,F56,F60,F64,F68,F72,F76,F80,F84)</f>
        <v>#REF!</v>
      </c>
      <c r="G88" s="108"/>
      <c r="H88" s="107" t="e">
        <f t="shared" si="40"/>
        <v>#REF!</v>
      </c>
      <c r="I88" s="107" t="e">
        <f t="shared" si="40"/>
        <v>#REF!</v>
      </c>
      <c r="J88" s="107" t="e">
        <f t="shared" si="40"/>
        <v>#REF!</v>
      </c>
      <c r="K88" s="108"/>
      <c r="L88" s="108"/>
      <c r="M88" s="107" t="e">
        <f aca="true" t="shared" si="44" ref="M88:Z88">SUM(M12,M16,M20,M24,M28,M32,M36,M40,M44,M48,M52,M56,M60,M64,M68,M72,M76,M80,M84)</f>
        <v>#REF!</v>
      </c>
      <c r="N88" s="107" t="e">
        <f t="shared" si="44"/>
        <v>#REF!</v>
      </c>
      <c r="O88" s="107" t="e">
        <f t="shared" si="44"/>
        <v>#REF!</v>
      </c>
      <c r="P88" s="107" t="e">
        <f t="shared" si="44"/>
        <v>#REF!</v>
      </c>
      <c r="Q88" s="107" t="e">
        <f t="shared" si="44"/>
        <v>#REF!</v>
      </c>
      <c r="R88" s="107" t="e">
        <f t="shared" si="44"/>
        <v>#REF!</v>
      </c>
      <c r="S88" s="107" t="e">
        <f t="shared" si="44"/>
        <v>#REF!</v>
      </c>
      <c r="T88" s="107" t="e">
        <f t="shared" si="44"/>
        <v>#REF!</v>
      </c>
      <c r="U88" s="107" t="e">
        <f t="shared" si="44"/>
        <v>#REF!</v>
      </c>
      <c r="V88" s="107" t="e">
        <f t="shared" si="44"/>
        <v>#REF!</v>
      </c>
      <c r="W88" s="107" t="e">
        <f t="shared" si="44"/>
        <v>#REF!</v>
      </c>
      <c r="X88" s="107" t="e">
        <f t="shared" si="44"/>
        <v>#REF!</v>
      </c>
      <c r="Y88" s="115" t="e">
        <f t="shared" si="44"/>
        <v>#REF!</v>
      </c>
      <c r="Z88" s="137" t="e">
        <f t="shared" si="44"/>
        <v>#REF!</v>
      </c>
      <c r="AA88" t="e">
        <f t="shared" si="31"/>
        <v>#REF!</v>
      </c>
      <c r="AC88" s="88"/>
      <c r="AD88" s="340"/>
      <c r="AE88" s="241" t="s">
        <v>35</v>
      </c>
      <c r="AF88" s="90" t="e">
        <f>SUM(AF12,AF16,AF20,AF24,AF28,AF32,AF36,AF40,AF44,AF48,AF52,AF56,AF60,AF64,AF68,AF72,AF76,AF80,AF84)</f>
        <v>#REF!</v>
      </c>
      <c r="AG88" s="107" t="e">
        <f>SUM(AG12,AG16,AG20,AG24,AG28,AG32,AG36,AG40,AG44,AG48,AG52,AG56,AG60,AG64,AG68,AG72,AG76,AG80,AG84)</f>
        <v>#REF!</v>
      </c>
      <c r="AH88" s="108"/>
      <c r="AI88" s="107" t="e">
        <f t="shared" si="42"/>
        <v>#REF!</v>
      </c>
      <c r="AJ88" s="107" t="e">
        <f t="shared" si="42"/>
        <v>#REF!</v>
      </c>
      <c r="AK88" s="107" t="e">
        <f t="shared" si="42"/>
        <v>#REF!</v>
      </c>
      <c r="AL88" s="108"/>
      <c r="AM88" s="108"/>
      <c r="AN88" s="107" t="e">
        <f aca="true" t="shared" si="45" ref="AN88:AZ88">SUM(AN12,AN16,AN20,AN24,AN28,AN32,AN36,AN40,AN44,AN48,AN52,AN56,AN60,AN64,AN68,AN72,AN76,AN80,AN84)</f>
        <v>#REF!</v>
      </c>
      <c r="AO88" s="107" t="e">
        <f t="shared" si="45"/>
        <v>#REF!</v>
      </c>
      <c r="AP88" s="107" t="e">
        <f t="shared" si="45"/>
        <v>#REF!</v>
      </c>
      <c r="AQ88" s="107" t="e">
        <f t="shared" si="45"/>
        <v>#REF!</v>
      </c>
      <c r="AR88" s="107" t="e">
        <f t="shared" si="45"/>
        <v>#REF!</v>
      </c>
      <c r="AS88" s="107" t="e">
        <f t="shared" si="45"/>
        <v>#REF!</v>
      </c>
      <c r="AT88" s="107" t="e">
        <f t="shared" si="45"/>
        <v>#REF!</v>
      </c>
      <c r="AU88" s="107" t="e">
        <f t="shared" si="45"/>
        <v>#REF!</v>
      </c>
      <c r="AV88" s="107" t="e">
        <f t="shared" si="45"/>
        <v>#REF!</v>
      </c>
      <c r="AW88" s="107" t="e">
        <f t="shared" si="45"/>
        <v>#REF!</v>
      </c>
      <c r="AX88" s="107" t="e">
        <f t="shared" si="45"/>
        <v>#REF!</v>
      </c>
      <c r="AY88" s="107" t="e">
        <f t="shared" si="45"/>
        <v>#REF!</v>
      </c>
      <c r="AZ88" s="264" t="e">
        <f t="shared" si="45"/>
        <v>#REF!</v>
      </c>
    </row>
    <row r="89" spans="2:52" ht="18" customHeight="1" thickBot="1">
      <c r="B89" s="102"/>
      <c r="C89" s="341"/>
      <c r="D89" s="103" t="s">
        <v>36</v>
      </c>
      <c r="E89" s="104" t="e">
        <f>SUM(E87:E88)</f>
        <v>#REF!</v>
      </c>
      <c r="F89" s="109" t="e">
        <f aca="true" t="shared" si="46" ref="F89:Y89">SUM(F87:F88)</f>
        <v>#REF!</v>
      </c>
      <c r="G89" s="110"/>
      <c r="H89" s="109" t="e">
        <f t="shared" si="46"/>
        <v>#REF!</v>
      </c>
      <c r="I89" s="109" t="e">
        <f t="shared" si="46"/>
        <v>#REF!</v>
      </c>
      <c r="J89" s="109" t="e">
        <f t="shared" si="46"/>
        <v>#REF!</v>
      </c>
      <c r="K89" s="110"/>
      <c r="L89" s="110"/>
      <c r="M89" s="109" t="e">
        <f t="shared" si="46"/>
        <v>#REF!</v>
      </c>
      <c r="N89" s="109" t="e">
        <f t="shared" si="46"/>
        <v>#REF!</v>
      </c>
      <c r="O89" s="109" t="e">
        <f t="shared" si="46"/>
        <v>#REF!</v>
      </c>
      <c r="P89" s="109" t="e">
        <f t="shared" si="46"/>
        <v>#REF!</v>
      </c>
      <c r="Q89" s="109" t="e">
        <f t="shared" si="46"/>
        <v>#REF!</v>
      </c>
      <c r="R89" s="109" t="e">
        <f t="shared" si="46"/>
        <v>#REF!</v>
      </c>
      <c r="S89" s="109" t="e">
        <f t="shared" si="46"/>
        <v>#REF!</v>
      </c>
      <c r="T89" s="109" t="e">
        <f t="shared" si="46"/>
        <v>#REF!</v>
      </c>
      <c r="U89" s="109" t="e">
        <f t="shared" si="46"/>
        <v>#REF!</v>
      </c>
      <c r="V89" s="109" t="e">
        <f t="shared" si="46"/>
        <v>#REF!</v>
      </c>
      <c r="W89" s="109" t="e">
        <f t="shared" si="46"/>
        <v>#REF!</v>
      </c>
      <c r="X89" s="109" t="e">
        <f t="shared" si="46"/>
        <v>#REF!</v>
      </c>
      <c r="Y89" s="116" t="e">
        <f t="shared" si="46"/>
        <v>#REF!</v>
      </c>
      <c r="Z89" s="139" t="e">
        <f>SUM(Z87:Z88)</f>
        <v>#REF!</v>
      </c>
      <c r="AA89" t="e">
        <f t="shared" si="31"/>
        <v>#REF!</v>
      </c>
      <c r="AC89" s="267"/>
      <c r="AD89" s="341"/>
      <c r="AE89" s="242" t="s">
        <v>36</v>
      </c>
      <c r="AF89" s="104" t="e">
        <f>SUM(AF87:AF88)</f>
        <v>#REF!</v>
      </c>
      <c r="AG89" s="109" t="e">
        <f>SUM(AG87:AG88)</f>
        <v>#REF!</v>
      </c>
      <c r="AH89" s="110"/>
      <c r="AI89" s="109" t="e">
        <f>SUM(AI87:AI88)</f>
        <v>#REF!</v>
      </c>
      <c r="AJ89" s="109" t="e">
        <f>SUM(AJ87:AJ88)</f>
        <v>#REF!</v>
      </c>
      <c r="AK89" s="109" t="e">
        <f>SUM(AK87:AK88)</f>
        <v>#REF!</v>
      </c>
      <c r="AL89" s="110"/>
      <c r="AM89" s="110"/>
      <c r="AN89" s="109" t="e">
        <f aca="true" t="shared" si="47" ref="AN89:AZ89">SUM(AN87:AN88)</f>
        <v>#REF!</v>
      </c>
      <c r="AO89" s="109" t="e">
        <f t="shared" si="47"/>
        <v>#REF!</v>
      </c>
      <c r="AP89" s="109" t="e">
        <f t="shared" si="47"/>
        <v>#REF!</v>
      </c>
      <c r="AQ89" s="109" t="e">
        <f t="shared" si="47"/>
        <v>#REF!</v>
      </c>
      <c r="AR89" s="109" t="e">
        <f t="shared" si="47"/>
        <v>#REF!</v>
      </c>
      <c r="AS89" s="109" t="e">
        <f t="shared" si="47"/>
        <v>#REF!</v>
      </c>
      <c r="AT89" s="109" t="e">
        <f t="shared" si="47"/>
        <v>#REF!</v>
      </c>
      <c r="AU89" s="109" t="e">
        <f t="shared" si="47"/>
        <v>#REF!</v>
      </c>
      <c r="AV89" s="109" t="e">
        <f t="shared" si="47"/>
        <v>#REF!</v>
      </c>
      <c r="AW89" s="109" t="e">
        <f t="shared" si="47"/>
        <v>#REF!</v>
      </c>
      <c r="AX89" s="109" t="e">
        <f t="shared" si="47"/>
        <v>#REF!</v>
      </c>
      <c r="AY89" s="109" t="e">
        <f t="shared" si="47"/>
        <v>#REF!</v>
      </c>
      <c r="AZ89" s="268" t="e">
        <f t="shared" si="47"/>
        <v>#REF!</v>
      </c>
    </row>
    <row r="90" ht="18" customHeight="1" thickBot="1"/>
    <row r="91" spans="2:48" ht="18" customHeight="1" thickBot="1">
      <c r="B91" s="281" t="s">
        <v>66</v>
      </c>
      <c r="C91" s="282"/>
      <c r="D91" s="282"/>
      <c r="E91" s="282"/>
      <c r="F91" s="283"/>
      <c r="H91" s="281" t="s">
        <v>14</v>
      </c>
      <c r="I91" s="282"/>
      <c r="J91" s="282"/>
      <c r="K91" s="282"/>
      <c r="L91" s="282"/>
      <c r="M91" s="282"/>
      <c r="N91" s="283"/>
      <c r="P91" s="344" t="s">
        <v>68</v>
      </c>
      <c r="Q91" s="345"/>
      <c r="R91" s="345"/>
      <c r="S91" s="345"/>
      <c r="T91" s="346"/>
      <c r="AA91" t="e">
        <f>IF(S89=F92,"OK","要確認")</f>
        <v>#REF!</v>
      </c>
      <c r="AC91" s="281" t="s">
        <v>66</v>
      </c>
      <c r="AD91" s="282"/>
      <c r="AE91" s="282"/>
      <c r="AF91" s="282"/>
      <c r="AG91" s="283"/>
      <c r="AI91" s="281" t="s">
        <v>14</v>
      </c>
      <c r="AJ91" s="282"/>
      <c r="AK91" s="282"/>
      <c r="AL91" s="282"/>
      <c r="AM91" s="282"/>
      <c r="AN91" s="282"/>
      <c r="AO91" s="283"/>
      <c r="AQ91" s="281" t="s">
        <v>68</v>
      </c>
      <c r="AR91" s="282"/>
      <c r="AS91" s="282"/>
      <c r="AT91" s="282"/>
      <c r="AU91" s="282"/>
      <c r="AV91" s="283"/>
    </row>
    <row r="92" spans="2:48" ht="18" customHeight="1" thickBot="1">
      <c r="B92" s="284" t="s">
        <v>5</v>
      </c>
      <c r="C92" s="285"/>
      <c r="D92" s="285"/>
      <c r="E92" s="286"/>
      <c r="F92" s="9" t="e">
        <f>作業シート!#REF!</f>
        <v>#REF!</v>
      </c>
      <c r="H92" s="72" t="s">
        <v>15</v>
      </c>
      <c r="I92" s="73" t="s">
        <v>16</v>
      </c>
      <c r="J92" s="73" t="s">
        <v>17</v>
      </c>
      <c r="K92" s="73" t="s">
        <v>18</v>
      </c>
      <c r="L92" s="73" t="s">
        <v>19</v>
      </c>
      <c r="M92" s="73" t="s">
        <v>20</v>
      </c>
      <c r="N92" s="74" t="s">
        <v>21</v>
      </c>
      <c r="P92" s="291" t="s">
        <v>64</v>
      </c>
      <c r="Q92" s="292"/>
      <c r="R92" s="292"/>
      <c r="S92" s="293"/>
      <c r="T92" s="113" t="e">
        <f>作業シート!#REF!</f>
        <v>#REF!</v>
      </c>
      <c r="AA92" t="e">
        <f>IF(H93+I93+J93+K93+L93+M93+N93=R89+Y89,"OK","要確認")</f>
        <v>#REF!</v>
      </c>
      <c r="AC92" s="353" t="s">
        <v>5</v>
      </c>
      <c r="AD92" s="354"/>
      <c r="AE92" s="354"/>
      <c r="AF92" s="355"/>
      <c r="AG92" s="9">
        <f>'[2]作業シート'!H536</f>
        <v>0</v>
      </c>
      <c r="AI92" s="72" t="s">
        <v>235</v>
      </c>
      <c r="AJ92" s="73" t="s">
        <v>236</v>
      </c>
      <c r="AK92" s="73" t="s">
        <v>237</v>
      </c>
      <c r="AL92" s="73" t="s">
        <v>238</v>
      </c>
      <c r="AM92" s="73" t="s">
        <v>239</v>
      </c>
      <c r="AN92" s="73" t="s">
        <v>240</v>
      </c>
      <c r="AO92" s="74" t="s">
        <v>241</v>
      </c>
      <c r="AQ92" s="356" t="s">
        <v>64</v>
      </c>
      <c r="AR92" s="357"/>
      <c r="AS92" s="357"/>
      <c r="AT92" s="357"/>
      <c r="AU92" s="358"/>
      <c r="AV92" s="113">
        <f>'[2]作業シート'!V536</f>
        <v>0</v>
      </c>
    </row>
    <row r="93" spans="2:41" ht="18" customHeight="1" thickBot="1">
      <c r="B93" s="291" t="s">
        <v>67</v>
      </c>
      <c r="C93" s="292"/>
      <c r="D93" s="292"/>
      <c r="E93" s="293"/>
      <c r="F93" s="10" t="e">
        <f>作業シート!#REF!</f>
        <v>#REF!</v>
      </c>
      <c r="H93" s="75" t="e">
        <f>作業シート!#REF!</f>
        <v>#REF!</v>
      </c>
      <c r="I93" s="100" t="e">
        <f>作業シート!#REF!</f>
        <v>#REF!</v>
      </c>
      <c r="J93" s="76" t="e">
        <f>作業シート!#REF!</f>
        <v>#REF!</v>
      </c>
      <c r="K93" s="100" t="e">
        <f>作業シート!#REF!</f>
        <v>#REF!</v>
      </c>
      <c r="L93" s="76" t="e">
        <f>作業シート!#REF!</f>
        <v>#REF!</v>
      </c>
      <c r="M93" s="100" t="e">
        <f>作業シート!#REF!</f>
        <v>#REF!</v>
      </c>
      <c r="N93" s="10" t="e">
        <f>作業シート!#REF!</f>
        <v>#REF!</v>
      </c>
      <c r="AC93" s="350" t="s">
        <v>67</v>
      </c>
      <c r="AD93" s="351"/>
      <c r="AE93" s="351"/>
      <c r="AF93" s="352"/>
      <c r="AG93" s="10">
        <f>'[2]作業シート'!H537</f>
        <v>0</v>
      </c>
      <c r="AI93" s="75">
        <f>'[2]作業シート'!J537</f>
        <v>0</v>
      </c>
      <c r="AJ93" s="100">
        <f>'[2]作業シート'!K537</f>
        <v>0</v>
      </c>
      <c r="AK93" s="76">
        <f>'[2]作業シート'!L537</f>
        <v>0</v>
      </c>
      <c r="AL93" s="100">
        <f>'[2]作業シート'!M537</f>
        <v>0</v>
      </c>
      <c r="AM93" s="76">
        <f>'[2]作業シート'!N537</f>
        <v>0</v>
      </c>
      <c r="AN93" s="100">
        <f>'[2]作業シート'!O537</f>
        <v>0</v>
      </c>
      <c r="AO93" s="10">
        <f>'[2]作業シート'!P537</f>
        <v>0</v>
      </c>
    </row>
    <row r="94" spans="15:46" ht="18" customHeight="1">
      <c r="O94" s="347" t="e">
        <f>SUM(H93:N93)</f>
        <v>#REF!</v>
      </c>
      <c r="P94" s="347"/>
      <c r="Q94" s="144" t="e">
        <f>SUM(R89,Y89)</f>
        <v>#REF!</v>
      </c>
      <c r="R94" s="144" t="e">
        <f>O94-Q94</f>
        <v>#REF!</v>
      </c>
      <c r="S94" s="144" t="e">
        <f>S89-F92</f>
        <v>#REF!</v>
      </c>
      <c r="AP94" s="347">
        <f>SUM(AI93:AO93)</f>
        <v>0</v>
      </c>
      <c r="AQ94" s="347"/>
      <c r="AR94" s="144" t="e">
        <f>SUM(#REF!,#REF!)</f>
        <v>#REF!</v>
      </c>
      <c r="AS94" s="144" t="e">
        <f>AP94-AR94</f>
        <v>#REF!</v>
      </c>
      <c r="AT94" s="144" t="e">
        <f>#REF!-AG92</f>
        <v>#REF!</v>
      </c>
    </row>
    <row r="95" spans="3:46" ht="18" customHeight="1">
      <c r="C95" s="343" t="s">
        <v>70</v>
      </c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AD95" s="343" t="s">
        <v>70</v>
      </c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  <c r="AQ95" s="343"/>
      <c r="AR95" s="343"/>
      <c r="AS95" s="343"/>
      <c r="AT95" s="343"/>
    </row>
    <row r="96" spans="3:46" ht="18" customHeight="1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  <c r="AP96" s="343"/>
      <c r="AQ96" s="343"/>
      <c r="AR96" s="343"/>
      <c r="AS96" s="343"/>
      <c r="AT96" s="343"/>
    </row>
    <row r="97" spans="3:19" ht="18" customHeight="1">
      <c r="C97" s="219" t="s">
        <v>136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</row>
    <row r="98" spans="3:26" ht="18" customHeight="1">
      <c r="C98" s="220"/>
      <c r="D98" s="192" t="s">
        <v>34</v>
      </c>
      <c r="E98" s="221">
        <f>'作業シート'!C164</f>
        <v>0</v>
      </c>
      <c r="F98" s="221">
        <f>'作業シート'!D164</f>
        <v>0</v>
      </c>
      <c r="G98" s="221"/>
      <c r="H98" s="221">
        <f>'作業シート'!F164</f>
        <v>1</v>
      </c>
      <c r="I98" s="221">
        <f>'作業シート'!G164</f>
        <v>0</v>
      </c>
      <c r="J98" s="221">
        <f>'作業シート'!H164</f>
        <v>0</v>
      </c>
      <c r="K98" s="221"/>
      <c r="L98" s="221"/>
      <c r="M98" s="221">
        <f>'作業シート'!K164</f>
        <v>0</v>
      </c>
      <c r="N98" s="221">
        <f>'作業シート'!L164</f>
        <v>0</v>
      </c>
      <c r="O98" s="221">
        <f>'作業シート'!M164</f>
        <v>0</v>
      </c>
      <c r="P98" s="221">
        <f>'作業シート'!N164</f>
        <v>0</v>
      </c>
      <c r="Q98" s="221">
        <f>'作業シート'!O164</f>
        <v>0</v>
      </c>
      <c r="R98" s="221">
        <f>'作業シート'!P164</f>
        <v>0</v>
      </c>
      <c r="S98" s="221">
        <f>'作業シート'!Q164</f>
        <v>0</v>
      </c>
      <c r="T98" s="221">
        <f>'作業シート'!R164</f>
        <v>0</v>
      </c>
      <c r="U98" s="221">
        <f>'作業シート'!S164</f>
        <v>0</v>
      </c>
      <c r="V98" s="221">
        <f>'作業シート'!T164</f>
        <v>0</v>
      </c>
      <c r="W98" s="221">
        <f>'作業シート'!U164</f>
        <v>0</v>
      </c>
      <c r="X98" s="221">
        <f>'作業シート'!V164</f>
        <v>0</v>
      </c>
      <c r="Y98" s="221">
        <f>'作業シート'!W164</f>
        <v>0</v>
      </c>
      <c r="Z98" s="221">
        <f>'作業シート'!X164</f>
        <v>0</v>
      </c>
    </row>
    <row r="99" spans="3:26" ht="18" customHeight="1">
      <c r="C99" s="222"/>
      <c r="D99" s="223"/>
      <c r="E99" s="224" t="str">
        <f>IF(E87=E98,"OK","要確認")</f>
        <v>OK</v>
      </c>
      <c r="F99" s="224" t="str">
        <f aca="true" t="shared" si="48" ref="F99:Z99">IF(F87=F98,"OK","要確認")</f>
        <v>要確認</v>
      </c>
      <c r="G99" s="224"/>
      <c r="H99" s="224" t="str">
        <f t="shared" si="48"/>
        <v>OK</v>
      </c>
      <c r="I99" s="224" t="str">
        <f t="shared" si="48"/>
        <v>OK</v>
      </c>
      <c r="J99" s="224" t="str">
        <f t="shared" si="48"/>
        <v>OK</v>
      </c>
      <c r="K99" s="224"/>
      <c r="L99" s="224"/>
      <c r="M99" s="224" t="str">
        <f t="shared" si="48"/>
        <v>OK</v>
      </c>
      <c r="N99" s="224" t="str">
        <f t="shared" si="48"/>
        <v>OK</v>
      </c>
      <c r="O99" s="224" t="str">
        <f t="shared" si="48"/>
        <v>OK</v>
      </c>
      <c r="P99" s="224" t="str">
        <f t="shared" si="48"/>
        <v>OK</v>
      </c>
      <c r="Q99" s="224" t="str">
        <f t="shared" si="48"/>
        <v>OK</v>
      </c>
      <c r="R99" s="224" t="str">
        <f t="shared" si="48"/>
        <v>OK</v>
      </c>
      <c r="S99" s="224" t="str">
        <f t="shared" si="48"/>
        <v>OK</v>
      </c>
      <c r="T99" s="224" t="str">
        <f t="shared" si="48"/>
        <v>OK</v>
      </c>
      <c r="U99" s="224" t="str">
        <f t="shared" si="48"/>
        <v>OK</v>
      </c>
      <c r="V99" s="224" t="str">
        <f t="shared" si="48"/>
        <v>OK</v>
      </c>
      <c r="W99" s="224" t="str">
        <f t="shared" si="48"/>
        <v>OK</v>
      </c>
      <c r="X99" s="224" t="str">
        <f t="shared" si="48"/>
        <v>OK</v>
      </c>
      <c r="Y99" s="224" t="str">
        <f t="shared" si="48"/>
        <v>OK</v>
      </c>
      <c r="Z99" s="224" t="str">
        <f t="shared" si="48"/>
        <v>OK</v>
      </c>
    </row>
    <row r="100" spans="3:26" ht="18" customHeight="1">
      <c r="C100" s="220" t="s">
        <v>137</v>
      </c>
      <c r="D100" s="192" t="s">
        <v>35</v>
      </c>
      <c r="E100" s="221" t="e">
        <f>作業シート!#REF!</f>
        <v>#REF!</v>
      </c>
      <c r="F100" s="221" t="e">
        <f>作業シート!#REF!</f>
        <v>#REF!</v>
      </c>
      <c r="G100" s="221"/>
      <c r="H100" s="221" t="e">
        <f>作業シート!#REF!</f>
        <v>#REF!</v>
      </c>
      <c r="I100" s="221" t="e">
        <f>作業シート!#REF!</f>
        <v>#REF!</v>
      </c>
      <c r="J100" s="221" t="e">
        <f>作業シート!#REF!</f>
        <v>#REF!</v>
      </c>
      <c r="K100" s="221"/>
      <c r="L100" s="221"/>
      <c r="M100" s="221" t="e">
        <f>作業シート!#REF!</f>
        <v>#REF!</v>
      </c>
      <c r="N100" s="221" t="e">
        <f>作業シート!#REF!</f>
        <v>#REF!</v>
      </c>
      <c r="O100" s="221" t="e">
        <f>作業シート!#REF!</f>
        <v>#REF!</v>
      </c>
      <c r="P100" s="221" t="e">
        <f>作業シート!#REF!</f>
        <v>#REF!</v>
      </c>
      <c r="Q100" s="221" t="e">
        <f>作業シート!#REF!</f>
        <v>#REF!</v>
      </c>
      <c r="R100" s="221" t="e">
        <f>作業シート!#REF!</f>
        <v>#REF!</v>
      </c>
      <c r="S100" s="221" t="e">
        <f>作業シート!#REF!</f>
        <v>#REF!</v>
      </c>
      <c r="T100" s="221" t="e">
        <f>作業シート!#REF!</f>
        <v>#REF!</v>
      </c>
      <c r="U100" s="221" t="e">
        <f>作業シート!#REF!</f>
        <v>#REF!</v>
      </c>
      <c r="V100" s="221" t="e">
        <f>作業シート!#REF!</f>
        <v>#REF!</v>
      </c>
      <c r="W100" s="221" t="e">
        <f>作業シート!#REF!</f>
        <v>#REF!</v>
      </c>
      <c r="X100" s="221" t="e">
        <f>作業シート!#REF!</f>
        <v>#REF!</v>
      </c>
      <c r="Y100" s="221" t="e">
        <f>作業シート!#REF!</f>
        <v>#REF!</v>
      </c>
      <c r="Z100" s="221" t="e">
        <f>作業シート!#REF!</f>
        <v>#REF!</v>
      </c>
    </row>
    <row r="101" spans="3:26" ht="18" customHeight="1">
      <c r="C101" s="222"/>
      <c r="D101" s="223"/>
      <c r="E101" s="224" t="e">
        <f>IF(E88=E100,"OK","要確認")</f>
        <v>#REF!</v>
      </c>
      <c r="F101" s="224" t="e">
        <f aca="true" t="shared" si="49" ref="F101:Z101">IF(F88=F100,"OK","要確認")</f>
        <v>#REF!</v>
      </c>
      <c r="G101" s="224"/>
      <c r="H101" s="224" t="e">
        <f t="shared" si="49"/>
        <v>#REF!</v>
      </c>
      <c r="I101" s="224" t="e">
        <f t="shared" si="49"/>
        <v>#REF!</v>
      </c>
      <c r="J101" s="224" t="e">
        <f t="shared" si="49"/>
        <v>#REF!</v>
      </c>
      <c r="K101" s="224"/>
      <c r="L101" s="224"/>
      <c r="M101" s="224" t="e">
        <f t="shared" si="49"/>
        <v>#REF!</v>
      </c>
      <c r="N101" s="224" t="e">
        <f t="shared" si="49"/>
        <v>#REF!</v>
      </c>
      <c r="O101" s="224" t="e">
        <f t="shared" si="49"/>
        <v>#REF!</v>
      </c>
      <c r="P101" s="224" t="e">
        <f t="shared" si="49"/>
        <v>#REF!</v>
      </c>
      <c r="Q101" s="224" t="e">
        <f t="shared" si="49"/>
        <v>#REF!</v>
      </c>
      <c r="R101" s="224" t="e">
        <f t="shared" si="49"/>
        <v>#REF!</v>
      </c>
      <c r="S101" s="224" t="e">
        <f t="shared" si="49"/>
        <v>#REF!</v>
      </c>
      <c r="T101" s="224" t="e">
        <f t="shared" si="49"/>
        <v>#REF!</v>
      </c>
      <c r="U101" s="224" t="e">
        <f t="shared" si="49"/>
        <v>#REF!</v>
      </c>
      <c r="V101" s="224" t="e">
        <f t="shared" si="49"/>
        <v>#REF!</v>
      </c>
      <c r="W101" s="224" t="e">
        <f t="shared" si="49"/>
        <v>#REF!</v>
      </c>
      <c r="X101" s="224" t="e">
        <f t="shared" si="49"/>
        <v>#REF!</v>
      </c>
      <c r="Y101" s="224" t="e">
        <f t="shared" si="49"/>
        <v>#REF!</v>
      </c>
      <c r="Z101" s="224" t="e">
        <f t="shared" si="49"/>
        <v>#REF!</v>
      </c>
    </row>
    <row r="102" spans="3:26" ht="18" customHeight="1">
      <c r="C102" s="220"/>
      <c r="D102" s="192" t="s">
        <v>36</v>
      </c>
      <c r="E102" s="221" t="e">
        <f>作業シート!#REF!</f>
        <v>#REF!</v>
      </c>
      <c r="F102" s="221" t="e">
        <f>作業シート!#REF!</f>
        <v>#REF!</v>
      </c>
      <c r="G102" s="221"/>
      <c r="H102" s="221" t="e">
        <f>作業シート!#REF!</f>
        <v>#REF!</v>
      </c>
      <c r="I102" s="221" t="e">
        <f>作業シート!#REF!</f>
        <v>#REF!</v>
      </c>
      <c r="J102" s="221" t="e">
        <f>作業シート!#REF!</f>
        <v>#REF!</v>
      </c>
      <c r="K102" s="221"/>
      <c r="L102" s="221"/>
      <c r="M102" s="221" t="e">
        <f>作業シート!#REF!</f>
        <v>#REF!</v>
      </c>
      <c r="N102" s="221" t="e">
        <f>作業シート!#REF!</f>
        <v>#REF!</v>
      </c>
      <c r="O102" s="221" t="e">
        <f>作業シート!#REF!</f>
        <v>#REF!</v>
      </c>
      <c r="P102" s="221" t="e">
        <f>作業シート!#REF!</f>
        <v>#REF!</v>
      </c>
      <c r="Q102" s="221" t="e">
        <f>作業シート!#REF!</f>
        <v>#REF!</v>
      </c>
      <c r="R102" s="221" t="e">
        <f>作業シート!#REF!</f>
        <v>#REF!</v>
      </c>
      <c r="S102" s="221" t="e">
        <f>作業シート!#REF!</f>
        <v>#REF!</v>
      </c>
      <c r="T102" s="221" t="e">
        <f>作業シート!#REF!</f>
        <v>#REF!</v>
      </c>
      <c r="U102" s="221" t="e">
        <f>作業シート!#REF!</f>
        <v>#REF!</v>
      </c>
      <c r="V102" s="221" t="e">
        <f>作業シート!#REF!</f>
        <v>#REF!</v>
      </c>
      <c r="W102" s="221" t="e">
        <f>作業シート!#REF!</f>
        <v>#REF!</v>
      </c>
      <c r="X102" s="221" t="e">
        <f>作業シート!#REF!</f>
        <v>#REF!</v>
      </c>
      <c r="Y102" s="221" t="e">
        <f>作業シート!#REF!</f>
        <v>#REF!</v>
      </c>
      <c r="Z102" s="221" t="e">
        <f>作業シート!#REF!</f>
        <v>#REF!</v>
      </c>
    </row>
    <row r="103" spans="5:26" ht="18" customHeight="1">
      <c r="E103" s="225" t="e">
        <f>IF(E89=E102,"OK","要確認")</f>
        <v>#REF!</v>
      </c>
      <c r="F103" s="225" t="e">
        <f aca="true" t="shared" si="50" ref="F103:Z103">IF(F89=F102,"OK","要確認")</f>
        <v>#REF!</v>
      </c>
      <c r="G103" s="225"/>
      <c r="H103" s="225" t="e">
        <f t="shared" si="50"/>
        <v>#REF!</v>
      </c>
      <c r="I103" s="225" t="e">
        <f t="shared" si="50"/>
        <v>#REF!</v>
      </c>
      <c r="J103" s="225" t="e">
        <f t="shared" si="50"/>
        <v>#REF!</v>
      </c>
      <c r="K103" s="225"/>
      <c r="L103" s="225"/>
      <c r="M103" s="225" t="e">
        <f t="shared" si="50"/>
        <v>#REF!</v>
      </c>
      <c r="N103" s="225" t="e">
        <f t="shared" si="50"/>
        <v>#REF!</v>
      </c>
      <c r="O103" s="225" t="e">
        <f t="shared" si="50"/>
        <v>#REF!</v>
      </c>
      <c r="P103" s="225" t="e">
        <f t="shared" si="50"/>
        <v>#REF!</v>
      </c>
      <c r="Q103" s="225" t="e">
        <f t="shared" si="50"/>
        <v>#REF!</v>
      </c>
      <c r="R103" s="225" t="e">
        <f t="shared" si="50"/>
        <v>#REF!</v>
      </c>
      <c r="S103" s="225" t="e">
        <f t="shared" si="50"/>
        <v>#REF!</v>
      </c>
      <c r="T103" s="225" t="e">
        <f t="shared" si="50"/>
        <v>#REF!</v>
      </c>
      <c r="U103" s="225" t="e">
        <f t="shared" si="50"/>
        <v>#REF!</v>
      </c>
      <c r="V103" s="225" t="e">
        <f t="shared" si="50"/>
        <v>#REF!</v>
      </c>
      <c r="W103" s="225" t="e">
        <f t="shared" si="50"/>
        <v>#REF!</v>
      </c>
      <c r="X103" s="225" t="e">
        <f t="shared" si="50"/>
        <v>#REF!</v>
      </c>
      <c r="Y103" s="225" t="e">
        <f t="shared" si="50"/>
        <v>#REF!</v>
      </c>
      <c r="Z103" s="225" t="e">
        <f t="shared" si="50"/>
        <v>#REF!</v>
      </c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7" ht="16.5" customHeight="1"/>
  </sheetData>
  <sheetProtection/>
  <mergeCells count="83">
    <mergeCell ref="AC93:AF93"/>
    <mergeCell ref="AP94:AQ94"/>
    <mergeCell ref="AD95:AT96"/>
    <mergeCell ref="AC91:AG91"/>
    <mergeCell ref="AI91:AO91"/>
    <mergeCell ref="AQ91:AV91"/>
    <mergeCell ref="AC92:AF92"/>
    <mergeCell ref="AQ92:AU92"/>
    <mergeCell ref="AD71:AD73"/>
    <mergeCell ref="AD75:AD77"/>
    <mergeCell ref="AD79:AD81"/>
    <mergeCell ref="AD83:AD85"/>
    <mergeCell ref="AD87:AD89"/>
    <mergeCell ref="AD47:AD49"/>
    <mergeCell ref="AD51:AD53"/>
    <mergeCell ref="AD55:AD57"/>
    <mergeCell ref="AD59:AD61"/>
    <mergeCell ref="AD63:AD65"/>
    <mergeCell ref="AD67:AD69"/>
    <mergeCell ref="AD23:AD25"/>
    <mergeCell ref="AD27:AD29"/>
    <mergeCell ref="AD31:AD33"/>
    <mergeCell ref="AD35:AD37"/>
    <mergeCell ref="AD39:AD41"/>
    <mergeCell ref="AD43:AD45"/>
    <mergeCell ref="AX7:AX8"/>
    <mergeCell ref="AY7:AY8"/>
    <mergeCell ref="AZ7:AZ8"/>
    <mergeCell ref="AD11:AD13"/>
    <mergeCell ref="AD15:AD17"/>
    <mergeCell ref="AD19:AD21"/>
    <mergeCell ref="AC1:AZ1"/>
    <mergeCell ref="AD3:AE3"/>
    <mergeCell ref="AH5:AH8"/>
    <mergeCell ref="AI5:AI8"/>
    <mergeCell ref="AJ5:AJ8"/>
    <mergeCell ref="AK6:AK7"/>
    <mergeCell ref="AT6:AT7"/>
    <mergeCell ref="AU7:AU8"/>
    <mergeCell ref="AV7:AV8"/>
    <mergeCell ref="AW7:AW8"/>
    <mergeCell ref="C95:S96"/>
    <mergeCell ref="P91:T91"/>
    <mergeCell ref="P92:S92"/>
    <mergeCell ref="H91:N91"/>
    <mergeCell ref="C39:C41"/>
    <mergeCell ref="C35:C37"/>
    <mergeCell ref="C43:C45"/>
    <mergeCell ref="O94:P94"/>
    <mergeCell ref="B92:E92"/>
    <mergeCell ref="B93:E93"/>
    <mergeCell ref="C71:C73"/>
    <mergeCell ref="C31:C33"/>
    <mergeCell ref="C87:C89"/>
    <mergeCell ref="C83:C85"/>
    <mergeCell ref="B1:Z1"/>
    <mergeCell ref="C47:C49"/>
    <mergeCell ref="C3:D3"/>
    <mergeCell ref="G5:G8"/>
    <mergeCell ref="H5:H8"/>
    <mergeCell ref="I5:I8"/>
    <mergeCell ref="J6:J7"/>
    <mergeCell ref="Y7:Y8"/>
    <mergeCell ref="V7:V8"/>
    <mergeCell ref="W7:W8"/>
    <mergeCell ref="X7:X8"/>
    <mergeCell ref="S6:S7"/>
    <mergeCell ref="C23:C25"/>
    <mergeCell ref="C19:C21"/>
    <mergeCell ref="C59:C61"/>
    <mergeCell ref="C55:C57"/>
    <mergeCell ref="C51:C53"/>
    <mergeCell ref="C27:C29"/>
    <mergeCell ref="Z5:Z8"/>
    <mergeCell ref="B91:F91"/>
    <mergeCell ref="C75:C77"/>
    <mergeCell ref="C63:C65"/>
    <mergeCell ref="C67:C69"/>
    <mergeCell ref="T7:T8"/>
    <mergeCell ref="C11:C13"/>
    <mergeCell ref="C15:C17"/>
    <mergeCell ref="U7:U8"/>
    <mergeCell ref="C79:C81"/>
  </mergeCells>
  <dataValidations count="1">
    <dataValidation type="list" allowBlank="1" showInputMessage="1" showErrorMessage="1" sqref="BB1">
      <formula1>$F$395:$F$397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3" r:id="rId1"/>
  <headerFooter>
    <oddHeader>&amp;C&amp;F　&amp;A</oddHeader>
  </headerFooter>
  <colBreaks count="1" manualBreakCount="1">
    <brk id="27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沖縄県</cp:lastModifiedBy>
  <cp:lastPrinted>2018-05-24T03:00:28Z</cp:lastPrinted>
  <dcterms:created xsi:type="dcterms:W3CDTF">2010-07-22T05:31:24Z</dcterms:created>
  <dcterms:modified xsi:type="dcterms:W3CDTF">2019-11-21T03:02:11Z</dcterms:modified>
  <cp:category/>
  <cp:version/>
  <cp:contentType/>
  <cp:contentStatus/>
</cp:coreProperties>
</file>